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Merinda\Dinas Luar\2023\05. Mei\Finalisasi Statistik\"/>
    </mc:Choice>
  </mc:AlternateContent>
  <xr:revisionPtr revIDLastSave="0" documentId="13_ncr:1_{6F7080A0-18A5-45D4-968F-1F22B4142E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" sheetId="3" r:id="rId1"/>
    <sheet name="Sheet2" sheetId="4" state="hidden" r:id="rId2"/>
    <sheet name="Capaian 2020" sheetId="5" state="hidden" r:id="rId3"/>
    <sheet name="peningkatanpembangunan" sheetId="6" state="hidden" r:id="rId4"/>
    <sheet name="Capaian 2019" sheetId="7" state="hidden" r:id="rId5"/>
  </sheets>
  <definedNames>
    <definedName name="TRIS" localSheetId="4">#REF!</definedName>
    <definedName name="TRIS" localSheetId="3">#REF!</definedName>
    <definedName name="TRIS">#REF!</definedName>
  </definedNames>
  <calcPr calcId="181029"/>
  <extLst>
    <ext uri="GoogleSheetsCustomDataVersion2">
      <go:sheetsCustomData xmlns:go="http://customooxmlschemas.google.com/" r:id="rId11" roundtripDataChecksum="sc2RdvLtcC43D6Dauz+cqQx9u4Xzm1lQ0IMieJXasfc="/>
    </ext>
  </extLst>
</workbook>
</file>

<file path=xl/calcChain.xml><?xml version="1.0" encoding="utf-8"?>
<calcChain xmlns="http://schemas.openxmlformats.org/spreadsheetml/2006/main">
  <c r="H143" i="3" l="1"/>
  <c r="F143" i="3"/>
  <c r="E143" i="3"/>
  <c r="D143" i="3"/>
  <c r="H128" i="3"/>
  <c r="G128" i="3"/>
  <c r="F128" i="3"/>
  <c r="E128" i="3"/>
  <c r="D128" i="3"/>
  <c r="H114" i="3"/>
  <c r="G114" i="3"/>
  <c r="F114" i="3"/>
  <c r="E114" i="3"/>
  <c r="D114" i="3"/>
  <c r="D81" i="3"/>
  <c r="E81" i="3"/>
  <c r="F81" i="3"/>
  <c r="G81" i="3"/>
  <c r="H81" i="3"/>
  <c r="H19" i="7"/>
  <c r="G19" i="7"/>
  <c r="F19" i="7"/>
  <c r="E19" i="7"/>
  <c r="C19" i="7"/>
  <c r="D8" i="7"/>
  <c r="D3" i="7"/>
  <c r="D19" i="7" s="1"/>
  <c r="R25" i="6"/>
  <c r="Q25" i="6"/>
  <c r="P25" i="6"/>
  <c r="O25" i="6"/>
  <c r="N25" i="6"/>
  <c r="M25" i="6"/>
  <c r="K25" i="6"/>
  <c r="J25" i="6"/>
  <c r="I25" i="6"/>
  <c r="H25" i="6"/>
  <c r="G25" i="6"/>
  <c r="F25" i="6"/>
  <c r="E25" i="6"/>
  <c r="D25" i="6"/>
  <c r="R23" i="6"/>
  <c r="Q23" i="6"/>
  <c r="P23" i="6"/>
  <c r="O23" i="6"/>
  <c r="N23" i="6"/>
  <c r="R20" i="6"/>
  <c r="Q20" i="6"/>
  <c r="P20" i="6"/>
  <c r="O20" i="6"/>
  <c r="N20" i="6"/>
  <c r="N19" i="6"/>
  <c r="N18" i="6"/>
  <c r="N16" i="6" s="1"/>
  <c r="R17" i="6"/>
  <c r="Q17" i="6"/>
  <c r="P17" i="6"/>
  <c r="O17" i="6"/>
  <c r="N17" i="6"/>
  <c r="R16" i="6"/>
  <c r="Q16" i="6"/>
  <c r="P16" i="6"/>
  <c r="O16" i="6"/>
  <c r="Q20" i="5"/>
  <c r="P20" i="5"/>
  <c r="O20" i="5"/>
  <c r="L20" i="5"/>
  <c r="H20" i="5"/>
  <c r="G20" i="5"/>
  <c r="F20" i="5"/>
  <c r="E20" i="5"/>
  <c r="C20" i="5"/>
  <c r="C21" i="5" s="1"/>
  <c r="M15" i="5"/>
  <c r="M13" i="5"/>
  <c r="D13" i="5"/>
  <c r="M12" i="5"/>
  <c r="N11" i="5"/>
  <c r="N20" i="5" s="1"/>
  <c r="AM8" i="5"/>
  <c r="AL8" i="5"/>
  <c r="AK8" i="5"/>
  <c r="D8" i="5"/>
  <c r="U7" i="5"/>
  <c r="M7" i="5"/>
  <c r="U6" i="5"/>
  <c r="U5" i="5"/>
  <c r="M4" i="5"/>
  <c r="M20" i="5" s="1"/>
  <c r="D4" i="5"/>
  <c r="D20" i="5" s="1"/>
  <c r="J25" i="4"/>
  <c r="I25" i="4"/>
  <c r="H25" i="4"/>
  <c r="G25" i="4"/>
  <c r="F25" i="4"/>
  <c r="E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25" i="4" s="1"/>
  <c r="G67" i="3"/>
  <c r="F67" i="3"/>
  <c r="E67" i="3"/>
  <c r="D67" i="3"/>
  <c r="H67" i="3"/>
  <c r="H35" i="3"/>
  <c r="G35" i="3"/>
  <c r="F35" i="3"/>
  <c r="E35" i="3"/>
  <c r="D35" i="3"/>
  <c r="G23" i="3"/>
  <c r="F23" i="3"/>
  <c r="D23" i="3"/>
  <c r="G14" i="3"/>
  <c r="F14" i="3"/>
  <c r="E14" i="3"/>
  <c r="D14" i="3"/>
  <c r="H14" i="3"/>
  <c r="C20" i="7" l="1"/>
  <c r="L2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6" authorId="0" shapeId="0" xr:uid="{00000000-0006-0000-0300-000002000000}">
      <text>
        <r>
          <rPr>
            <sz val="10"/>
            <color rgb="FF000000"/>
            <rFont val="Arial"/>
            <family val="2"/>
            <scheme val="minor"/>
          </rPr>
          <t>======
ID#AAAArYrhne0
ASUS    (2022-08-12 04:02:04)
IMO Perawatan jalur KA</t>
        </r>
      </text>
    </comment>
    <comment ref="I16" authorId="0" shapeId="0" xr:uid="{00000000-0006-0000-0300-000001000000}">
      <text>
        <r>
          <rPr>
            <sz val="10"/>
            <color rgb="FF000000"/>
            <rFont val="Arial"/>
            <family val="2"/>
            <scheme val="minor"/>
          </rPr>
          <t>======
ID#AAAArYrhnfQ
ASUS    (2022-08-12 04:02:04)
IMO Perawatan jalur KA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08WKP92uf/dBRse6DDK57n9814Q=="/>
    </ext>
  </extLst>
</comments>
</file>

<file path=xl/sharedStrings.xml><?xml version="1.0" encoding="utf-8"?>
<sst xmlns="http://schemas.openxmlformats.org/spreadsheetml/2006/main" count="471" uniqueCount="294">
  <si>
    <t xml:space="preserve"> Panjang Jalan Rel Kereta Api Menurut Lintas  </t>
  </si>
  <si>
    <t>The Length of Track by Rail Route</t>
  </si>
  <si>
    <t>U r a i a n</t>
  </si>
  <si>
    <t>No.</t>
  </si>
  <si>
    <t>Satuan</t>
  </si>
  <si>
    <t>Descriptions</t>
  </si>
  <si>
    <t>Unit</t>
  </si>
  <si>
    <t>m</t>
  </si>
  <si>
    <t>Length of Railway Line</t>
  </si>
  <si>
    <t xml:space="preserve">Catatan/Note         </t>
  </si>
  <si>
    <t xml:space="preserve"> Panjang Jalan Rel Kereta Api Menurut Jenis Rel</t>
  </si>
  <si>
    <t>Number of Railways Length by Type of Railways</t>
  </si>
  <si>
    <t>R  60</t>
  </si>
  <si>
    <t>2</t>
  </si>
  <si>
    <t>R  54</t>
  </si>
  <si>
    <t>3</t>
  </si>
  <si>
    <t>R  50</t>
  </si>
  <si>
    <t>4</t>
  </si>
  <si>
    <t>R  42</t>
  </si>
  <si>
    <t>5</t>
  </si>
  <si>
    <t>R  33</t>
  </si>
  <si>
    <t>6</t>
  </si>
  <si>
    <t>R  25</t>
  </si>
  <si>
    <t xml:space="preserve">    </t>
  </si>
  <si>
    <t xml:space="preserve"> </t>
  </si>
  <si>
    <t xml:space="preserve">Jumlah Kumulatif Peningkatan / Rehabilitasi Pembangunan Jalan KA </t>
  </si>
  <si>
    <t xml:space="preserve">Cumulative Enhancement/Rehabilitation of Track </t>
  </si>
  <si>
    <t>km</t>
  </si>
  <si>
    <t>Peningkatan / Rehabilitasi Pembangunan Jalan KA (Termasuk Reaktivasi), Pembangunan Jalur KA Baru (Termasuk Jalur Ganda)</t>
  </si>
  <si>
    <t xml:space="preserve">Enhancement /Rehabilitation of Track (Including Reactivation), Construction of New Track (Including Double Tracking)
</t>
  </si>
  <si>
    <t>km'sp</t>
  </si>
  <si>
    <t xml:space="preserve"> Pergantian Bantalan</t>
  </si>
  <si>
    <t>Railway Sleepers Replacement</t>
  </si>
  <si>
    <t>Catatan / note</t>
  </si>
  <si>
    <t xml:space="preserve"> Jumlah Persinyalan Elektrik Menurut Wilayah (Daerah Operasi)</t>
  </si>
  <si>
    <t>Number Of Railway Electric Signal by Devision Regional</t>
  </si>
  <si>
    <t>MRT Jakarta</t>
  </si>
  <si>
    <t>LRT Jakarta</t>
  </si>
  <si>
    <t xml:space="preserve">APMS Soekarno Hatta </t>
  </si>
  <si>
    <t>LRT Jabodebek</t>
  </si>
  <si>
    <t>7</t>
  </si>
  <si>
    <t>DIVRE IV / Regional Devision Lampung</t>
  </si>
  <si>
    <t>LRT Sumatera Selatan</t>
  </si>
  <si>
    <t>8</t>
  </si>
  <si>
    <t>Balai Pengelola Kereta Api Sulawesi Selatan</t>
  </si>
  <si>
    <t>Peningkatan Persinyalan</t>
  </si>
  <si>
    <t>Railway Signalling Enhancement</t>
  </si>
  <si>
    <t>Realisasi Sertifikasi Kelaikan Prasarana Perkeretaapian</t>
  </si>
  <si>
    <t>Number of Infrastructure Certification</t>
  </si>
  <si>
    <t>No</t>
  </si>
  <si>
    <t>Sertifikasi Uji Pertama</t>
  </si>
  <si>
    <t>Sertifikasi Uji Berkala</t>
  </si>
  <si>
    <t>Sertifikasi Uji Komponen</t>
  </si>
  <si>
    <t>Jumlah/ Total</t>
  </si>
  <si>
    <t>Presentase Panjang Rel Kereta Api Berdasar Track Quality Index (TQI)</t>
  </si>
  <si>
    <t>Percentage Length of the railway based Track Quality Index (TQI)</t>
  </si>
  <si>
    <t>A</t>
  </si>
  <si>
    <t>TQI A Kategori 1</t>
  </si>
  <si>
    <t>%</t>
  </si>
  <si>
    <t>Kecepatan: 100 s.d. 120 Km/jam</t>
  </si>
  <si>
    <t>B</t>
  </si>
  <si>
    <t>TQI A Kategori 2</t>
  </si>
  <si>
    <t>Kecepatan: 80 s.d. 100 Km/jam</t>
  </si>
  <si>
    <t>C</t>
  </si>
  <si>
    <t>TQI B Kategori 3</t>
  </si>
  <si>
    <t>Kecepatan: 60 s.d. 80 Km/jam</t>
  </si>
  <si>
    <t>D</t>
  </si>
  <si>
    <t>TQI B Kategori 4</t>
  </si>
  <si>
    <t>Kecepatan: 40 s.d. 60 Km/jam</t>
  </si>
  <si>
    <r>
      <rPr>
        <sz val="20"/>
        <color theme="1"/>
        <rFont val="Times New Roman"/>
        <family val="1"/>
      </rPr>
      <t xml:space="preserve">Tabel/ </t>
    </r>
    <r>
      <rPr>
        <i/>
        <sz val="20"/>
        <color theme="1"/>
        <rFont val="Times New Roman"/>
        <family val="1"/>
      </rPr>
      <t>Table</t>
    </r>
    <r>
      <rPr>
        <sz val="20"/>
        <color theme="1"/>
        <rFont val="Times New Roman"/>
        <family val="1"/>
      </rPr>
      <t xml:space="preserve">  A.4.2.01</t>
    </r>
  </si>
  <si>
    <t>2015  - 2022</t>
  </si>
  <si>
    <r>
      <rPr>
        <sz val="18"/>
        <color rgb="FF0000FF"/>
        <rFont val="Times New Roman"/>
        <family val="1"/>
      </rPr>
      <t xml:space="preserve"> </t>
    </r>
    <r>
      <rPr>
        <sz val="18"/>
        <color rgb="FF0000FF"/>
        <rFont val="Times New Roman"/>
        <family val="1"/>
      </rPr>
      <t>Panjang Jalur KA</t>
    </r>
  </si>
  <si>
    <r>
      <rPr>
        <b/>
        <sz val="18"/>
        <color rgb="FF0000FF"/>
        <rFont val="Times New Roman"/>
        <family val="1"/>
      </rPr>
      <t xml:space="preserve">Jumlah/ </t>
    </r>
    <r>
      <rPr>
        <b/>
        <i/>
        <sz val="18"/>
        <color rgb="FF0000FF"/>
        <rFont val="Times New Roman"/>
        <family val="1"/>
      </rPr>
      <t>Total</t>
    </r>
  </si>
  <si>
    <r>
      <rPr>
        <sz val="14"/>
        <color theme="1"/>
        <rFont val="Times New Roman"/>
        <family val="1"/>
      </rPr>
      <t xml:space="preserve">Sumber/ </t>
    </r>
    <r>
      <rPr>
        <i/>
        <sz val="14"/>
        <color theme="1"/>
        <rFont val="Times New Roman"/>
        <family val="1"/>
      </rPr>
      <t>Source</t>
    </r>
    <r>
      <rPr>
        <sz val="14"/>
        <color theme="1"/>
        <rFont val="Times New Roman"/>
        <family val="1"/>
      </rPr>
      <t xml:space="preserve"> </t>
    </r>
  </si>
  <si>
    <r>
      <rPr>
        <sz val="14"/>
        <color theme="1"/>
        <rFont val="Times New Roman"/>
        <family val="1"/>
      </rPr>
      <t xml:space="preserve">: Direktorat Prasarana Perkeretaapian, Direktorat Jenderal Perkeretaapian 2022 / </t>
    </r>
    <r>
      <rPr>
        <i/>
        <sz val="14"/>
        <color theme="1"/>
        <rFont val="Times New Roman"/>
        <family val="1"/>
      </rPr>
      <t xml:space="preserve">Directorate  Railway Infrastructure, Directorate General of Railway </t>
    </r>
    <r>
      <rPr>
        <sz val="14"/>
        <color theme="1"/>
        <rFont val="Times New Roman"/>
        <family val="1"/>
      </rPr>
      <t xml:space="preserve">
(diolah kembali/ </t>
    </r>
    <r>
      <rPr>
        <i/>
        <sz val="14"/>
        <color theme="1"/>
        <rFont val="Times New Roman"/>
        <family val="1"/>
      </rPr>
      <t>recompiled</t>
    </r>
    <r>
      <rPr>
        <sz val="14"/>
        <color theme="1"/>
        <rFont val="Times New Roman"/>
        <family val="1"/>
      </rPr>
      <t>) 2022</t>
    </r>
  </si>
  <si>
    <r>
      <rPr>
        <sz val="20"/>
        <color theme="1"/>
        <rFont val="Times New Roman"/>
        <family val="1"/>
      </rPr>
      <t xml:space="preserve">Tabel/ </t>
    </r>
    <r>
      <rPr>
        <i/>
        <sz val="20"/>
        <color theme="1"/>
        <rFont val="Times New Roman"/>
        <family val="1"/>
      </rPr>
      <t>Table</t>
    </r>
    <r>
      <rPr>
        <sz val="20"/>
        <color theme="1"/>
        <rFont val="Times New Roman"/>
        <family val="1"/>
      </rPr>
      <t xml:space="preserve">  A.4.2.02</t>
    </r>
  </si>
  <si>
    <r>
      <rPr>
        <b/>
        <sz val="18"/>
        <color rgb="FF0000FF"/>
        <rFont val="Times New Roman"/>
        <family val="1"/>
      </rPr>
      <t xml:space="preserve">Jumlah/ </t>
    </r>
    <r>
      <rPr>
        <b/>
        <i/>
        <sz val="18"/>
        <color rgb="FF0000FF"/>
        <rFont val="Times New Roman"/>
        <family val="1"/>
      </rPr>
      <t>Total</t>
    </r>
  </si>
  <si>
    <r>
      <rPr>
        <sz val="14"/>
        <color theme="1"/>
        <rFont val="Times New Roman"/>
        <family val="1"/>
      </rPr>
      <t xml:space="preserve">Sumber/ </t>
    </r>
    <r>
      <rPr>
        <i/>
        <sz val="14"/>
        <color theme="1"/>
        <rFont val="Times New Roman"/>
        <family val="1"/>
      </rPr>
      <t>Source</t>
    </r>
    <r>
      <rPr>
        <sz val="14"/>
        <color theme="1"/>
        <rFont val="Times New Roman"/>
        <family val="1"/>
      </rPr>
      <t xml:space="preserve"> </t>
    </r>
  </si>
  <si>
    <r>
      <rPr>
        <sz val="14"/>
        <color theme="1"/>
        <rFont val="Times New Roman"/>
        <family val="1"/>
      </rPr>
      <t xml:space="preserve">: Direktorat Prasarana Perkeretaapian, Direktorat Jenderal Perkeretaapian 2022 / </t>
    </r>
    <r>
      <rPr>
        <i/>
        <sz val="14"/>
        <color theme="1"/>
        <rFont val="Times New Roman"/>
        <family val="1"/>
      </rPr>
      <t>Directorate  Railway Infrastructure, Directorate General of Railway 2022</t>
    </r>
    <r>
      <rPr>
        <sz val="14"/>
        <color theme="1"/>
        <rFont val="Times New Roman"/>
        <family val="1"/>
      </rPr>
      <t xml:space="preserve">(diolah kembali/ </t>
    </r>
    <r>
      <rPr>
        <i/>
        <sz val="14"/>
        <color theme="1"/>
        <rFont val="Times New Roman"/>
        <family val="1"/>
      </rPr>
      <t>recompiled</t>
    </r>
    <r>
      <rPr>
        <sz val="14"/>
        <color theme="1"/>
        <rFont val="Times New Roman"/>
        <family val="1"/>
      </rPr>
      <t xml:space="preserve">) </t>
    </r>
  </si>
  <si>
    <r>
      <rPr>
        <sz val="16"/>
        <color theme="1"/>
        <rFont val="Times New Roman"/>
        <family val="1"/>
      </rPr>
      <t>Catatan/</t>
    </r>
    <r>
      <rPr>
        <i/>
        <sz val="16"/>
        <color theme="1"/>
        <rFont val="Times New Roman"/>
        <family val="1"/>
      </rPr>
      <t xml:space="preserve">Note   </t>
    </r>
    <r>
      <rPr>
        <sz val="16"/>
        <color theme="1"/>
        <rFont val="Times New Roman"/>
        <family val="1"/>
      </rPr>
      <t xml:space="preserve">   </t>
    </r>
  </si>
  <si>
    <r>
      <rPr>
        <sz val="16"/>
        <color theme="1"/>
        <rFont val="Times New Roman"/>
        <family val="1"/>
      </rPr>
      <t xml:space="preserve">: - Semakin turunnya intensitas rel karena banyaknya backlog, penggantian jenis rel ke tipe yang lebih tinggi/ </t>
    </r>
    <r>
      <rPr>
        <i/>
        <sz val="16"/>
        <color theme="1"/>
        <rFont val="Times New Roman"/>
        <family val="1"/>
      </rPr>
      <t xml:space="preserve">The intensity of rail is getting more decrease because a lof of backlog and renewal of the Rail type to a higher level </t>
    </r>
  </si>
  <si>
    <r>
      <rPr>
        <sz val="16"/>
        <color theme="0"/>
        <rFont val="Times New Roman"/>
        <family val="1"/>
      </rPr>
      <t xml:space="preserve">Catatan / </t>
    </r>
    <r>
      <rPr>
        <i/>
        <sz val="16"/>
        <color theme="0"/>
        <rFont val="Times New Roman"/>
        <family val="1"/>
      </rPr>
      <t>Note</t>
    </r>
  </si>
  <si>
    <r>
      <rPr>
        <sz val="16"/>
        <color theme="0"/>
        <rFont val="Times New Roman"/>
        <family val="1"/>
      </rPr>
      <t xml:space="preserve">: Rata-rata pertumbuhan Jumlah Persinyalan Elektrik Menurut Wilayah mengalami peningkatan sebesar 3.04 %, / </t>
    </r>
    <r>
      <rPr>
        <i/>
        <sz val="16"/>
        <color theme="0"/>
        <rFont val="Times New Roman"/>
        <family val="1"/>
      </rPr>
      <t xml:space="preserve"> The Average Growth Rate of The Number of Railway Electric Signal by Devision Regional increased 3.04 %. </t>
    </r>
  </si>
  <si>
    <r>
      <rPr>
        <sz val="20"/>
        <color theme="1"/>
        <rFont val="Times New Roman"/>
        <family val="1"/>
      </rPr>
      <t xml:space="preserve">Tabel/ </t>
    </r>
    <r>
      <rPr>
        <i/>
        <sz val="20"/>
        <color theme="1"/>
        <rFont val="Times New Roman"/>
        <family val="1"/>
      </rPr>
      <t>Table</t>
    </r>
    <r>
      <rPr>
        <sz val="20"/>
        <color theme="1"/>
        <rFont val="Times New Roman"/>
        <family val="1"/>
      </rPr>
      <t xml:space="preserve">  A.4.2.03</t>
    </r>
  </si>
  <si>
    <t>1</t>
  </si>
  <si>
    <r>
      <rPr>
        <sz val="18"/>
        <color rgb="FF0000FF"/>
        <rFont val="Times New Roman"/>
        <family val="1"/>
      </rPr>
      <t xml:space="preserve">Peningkatan / Rehabilitasi Jalan KA
</t>
    </r>
    <r>
      <rPr>
        <i/>
        <sz val="18"/>
        <color rgb="FF0000FF"/>
        <rFont val="Times New Roman"/>
        <family val="1"/>
      </rPr>
      <t>Enhancement / Rehabilitation of Track</t>
    </r>
  </si>
  <si>
    <r>
      <rPr>
        <sz val="18"/>
        <color rgb="FF0000FF"/>
        <rFont val="Times New Roman"/>
        <family val="1"/>
      </rPr>
      <t xml:space="preserve">Pembangunan Jalur KA Baru (Termasuk Jalur Ganda &amp; Reaktivasi)
</t>
    </r>
    <r>
      <rPr>
        <i/>
        <sz val="18"/>
        <color rgb="FF0000FF"/>
        <rFont val="Times New Roman"/>
        <family val="1"/>
      </rPr>
      <t>Construction of New Track (Including Double Tracking &amp;Reactivation)</t>
    </r>
  </si>
  <si>
    <t>`</t>
  </si>
  <si>
    <r>
      <rPr>
        <b/>
        <sz val="18"/>
        <color rgb="FF0000FF"/>
        <rFont val="Times New Roman"/>
        <family val="1"/>
      </rPr>
      <t xml:space="preserve">Jumlah/ </t>
    </r>
    <r>
      <rPr>
        <b/>
        <i/>
        <sz val="18"/>
        <color rgb="FF0000FF"/>
        <rFont val="Times New Roman"/>
        <family val="1"/>
      </rPr>
      <t>Total</t>
    </r>
  </si>
  <si>
    <r>
      <rPr>
        <sz val="14"/>
        <color theme="1"/>
        <rFont val="Times New Roman"/>
        <family val="1"/>
      </rPr>
      <t xml:space="preserve">Sumber/ </t>
    </r>
    <r>
      <rPr>
        <i/>
        <sz val="14"/>
        <color theme="1"/>
        <rFont val="Times New Roman"/>
        <family val="1"/>
      </rPr>
      <t>Source</t>
    </r>
    <r>
      <rPr>
        <sz val="14"/>
        <color theme="1"/>
        <rFont val="Times New Roman"/>
        <family val="1"/>
      </rPr>
      <t xml:space="preserve"> </t>
    </r>
  </si>
  <si>
    <r>
      <rPr>
        <sz val="14"/>
        <color theme="1"/>
        <rFont val="Times New Roman"/>
        <family val="1"/>
      </rPr>
      <t xml:space="preserve">: Direktorat Prasarana Perkeretaapian, Direktorat Jenderal Perkeretaapian 2022 / </t>
    </r>
    <r>
      <rPr>
        <i/>
        <sz val="14"/>
        <color theme="1"/>
        <rFont val="Times New Roman"/>
        <family val="1"/>
      </rPr>
      <t xml:space="preserve">Directorate  Railway Infrastructure, Directorate General of Railway 2022 </t>
    </r>
    <r>
      <rPr>
        <sz val="14"/>
        <color theme="1"/>
        <rFont val="Times New Roman"/>
        <family val="1"/>
      </rPr>
      <t xml:space="preserve">(diolah kembali/ </t>
    </r>
    <r>
      <rPr>
        <i/>
        <sz val="14"/>
        <color theme="1"/>
        <rFont val="Times New Roman"/>
        <family val="1"/>
      </rPr>
      <t>recompiled</t>
    </r>
    <r>
      <rPr>
        <sz val="14"/>
        <color theme="1"/>
        <rFont val="Times New Roman"/>
        <family val="1"/>
      </rPr>
      <t>)</t>
    </r>
  </si>
  <si>
    <r>
      <rPr>
        <sz val="16"/>
        <color theme="0"/>
        <rFont val="Times New Roman"/>
        <family val="1"/>
      </rPr>
      <t xml:space="preserve">: Rata-rata pertumbuhan Jumlah Kumulatif Peningkatan / Rehabilitasi Pembangunan Jalan KA mengalami penurunan sebesar 29.51 % , / </t>
    </r>
    <r>
      <rPr>
        <i/>
        <sz val="16"/>
        <color theme="0"/>
        <rFont val="Times New Roman"/>
        <family val="1"/>
      </rPr>
      <t xml:space="preserve">The Average Growth Rate of lenght of Enhancement/Rehabilitation of Track decreased by 29.51 %. </t>
    </r>
  </si>
  <si>
    <r>
      <rPr>
        <sz val="20"/>
        <color theme="1"/>
        <rFont val="Times New Roman"/>
        <family val="1"/>
      </rPr>
      <t xml:space="preserve">Tabel/ </t>
    </r>
    <r>
      <rPr>
        <i/>
        <sz val="20"/>
        <color theme="1"/>
        <rFont val="Times New Roman"/>
        <family val="1"/>
      </rPr>
      <t>Table</t>
    </r>
    <r>
      <rPr>
        <sz val="20"/>
        <color theme="1"/>
        <rFont val="Times New Roman"/>
        <family val="1"/>
      </rPr>
      <t xml:space="preserve">  A.4.2.04</t>
    </r>
  </si>
  <si>
    <r>
      <rPr>
        <sz val="18"/>
        <color rgb="FF0000FF"/>
        <rFont val="Times New Roman"/>
        <family val="1"/>
      </rPr>
      <t xml:space="preserve">Penggantian Bantalan
</t>
    </r>
    <r>
      <rPr>
        <i/>
        <sz val="18"/>
        <color rgb="FF0000FF"/>
        <rFont val="Times New Roman"/>
        <family val="1"/>
      </rPr>
      <t>Railway Sleepers Replacement</t>
    </r>
  </si>
  <si>
    <r>
      <rPr>
        <sz val="18"/>
        <color rgb="FF0000FF"/>
        <rFont val="Times New Roman"/>
        <family val="1"/>
      </rPr>
      <t xml:space="preserve">Batang
</t>
    </r>
    <r>
      <rPr>
        <i/>
        <sz val="18"/>
        <color rgb="FF0000FF"/>
        <rFont val="Times New Roman"/>
        <family val="1"/>
      </rPr>
      <t>Stick</t>
    </r>
  </si>
  <si>
    <r>
      <rPr>
        <b/>
        <sz val="18"/>
        <color rgb="FF0000FF"/>
        <rFont val="Times New Roman"/>
        <family val="1"/>
      </rPr>
      <t xml:space="preserve">Jumlah/ </t>
    </r>
    <r>
      <rPr>
        <b/>
        <i/>
        <sz val="18"/>
        <color rgb="FF0000FF"/>
        <rFont val="Times New Roman"/>
        <family val="1"/>
      </rPr>
      <t>Total</t>
    </r>
  </si>
  <si>
    <r>
      <rPr>
        <b/>
        <sz val="18"/>
        <color rgb="FF0000FF"/>
        <rFont val="Times New Roman"/>
        <family val="1"/>
      </rPr>
      <t xml:space="preserve">Batang/
</t>
    </r>
    <r>
      <rPr>
        <b/>
        <i/>
        <sz val="18"/>
        <color rgb="FF0000FF"/>
        <rFont val="Times New Roman"/>
        <family val="1"/>
      </rPr>
      <t>Stick</t>
    </r>
  </si>
  <si>
    <r>
      <rPr>
        <sz val="14"/>
        <color theme="1"/>
        <rFont val="Times New Roman"/>
        <family val="1"/>
      </rPr>
      <t xml:space="preserve">Sumber/ </t>
    </r>
    <r>
      <rPr>
        <i/>
        <sz val="14"/>
        <color theme="1"/>
        <rFont val="Times New Roman"/>
        <family val="1"/>
      </rPr>
      <t>Source</t>
    </r>
    <r>
      <rPr>
        <sz val="14"/>
        <color theme="1"/>
        <rFont val="Times New Roman"/>
        <family val="1"/>
      </rPr>
      <t xml:space="preserve"> </t>
    </r>
  </si>
  <si>
    <r>
      <rPr>
        <sz val="14"/>
        <color theme="1"/>
        <rFont val="Times New Roman"/>
        <family val="1"/>
      </rPr>
      <t xml:space="preserve">: Direktorat Prasarana Perkeretaapian, Direktorat Jenderal Perkeretaapian 2022/ </t>
    </r>
    <r>
      <rPr>
        <i/>
        <sz val="14"/>
        <color theme="1"/>
        <rFont val="Times New Roman"/>
        <family val="1"/>
      </rPr>
      <t xml:space="preserve">Directorate  Railway Infrastructure, Directorate General of Railway 2022 </t>
    </r>
    <r>
      <rPr>
        <sz val="14"/>
        <color theme="1"/>
        <rFont val="Times New Roman"/>
        <family val="1"/>
      </rPr>
      <t xml:space="preserve">(diolah kembali/ </t>
    </r>
    <r>
      <rPr>
        <i/>
        <sz val="14"/>
        <color theme="1"/>
        <rFont val="Times New Roman"/>
        <family val="1"/>
      </rPr>
      <t>recompiled</t>
    </r>
    <r>
      <rPr>
        <sz val="14"/>
        <color theme="1"/>
        <rFont val="Times New Roman"/>
        <family val="1"/>
      </rPr>
      <t>)</t>
    </r>
  </si>
  <si>
    <r>
      <rPr>
        <sz val="16"/>
        <color theme="0"/>
        <rFont val="Times New Roman"/>
        <family val="1"/>
      </rPr>
      <t xml:space="preserve">: Rata-rata pertumbuhan Pergantian Bantalan adalah meningkat sebesar 72.03 % , Kegiatan tersebut hanya mencakup pada pergantian bantalan beton pada track existing per tahun anggaran / </t>
    </r>
    <r>
      <rPr>
        <i/>
        <sz val="16"/>
        <color theme="0"/>
        <rFont val="Times New Roman"/>
        <family val="1"/>
      </rPr>
      <t>The Average Growth Rate of Railways Sleepers Replacement increased by 72.03 % The activity covers only the replacement of concrete sleepers on existing track during the fiscal years</t>
    </r>
  </si>
  <si>
    <r>
      <rPr>
        <sz val="20"/>
        <color theme="1"/>
        <rFont val="Times New Roman"/>
        <family val="1"/>
      </rPr>
      <t xml:space="preserve">Tabel/ </t>
    </r>
    <r>
      <rPr>
        <i/>
        <sz val="20"/>
        <color theme="1"/>
        <rFont val="Times New Roman"/>
        <family val="1"/>
      </rPr>
      <t>Table</t>
    </r>
    <r>
      <rPr>
        <sz val="20"/>
        <color theme="1"/>
        <rFont val="Times New Roman"/>
        <family val="1"/>
      </rPr>
      <t xml:space="preserve">  A.4.2.05</t>
    </r>
  </si>
  <si>
    <t xml:space="preserve">Wilayah Jakarta dan Banten </t>
  </si>
  <si>
    <r>
      <rPr>
        <sz val="18"/>
        <color rgb="FF0000FF"/>
        <rFont val="Times New Roman"/>
        <family val="1"/>
      </rPr>
      <t xml:space="preserve"> DAOP  I / </t>
    </r>
    <r>
      <rPr>
        <i/>
        <sz val="18"/>
        <color rgb="FF0000FF"/>
        <rFont val="Times New Roman"/>
        <family val="1"/>
      </rPr>
      <t>Operational Regional Area Jakarta</t>
    </r>
  </si>
  <si>
    <t>NA</t>
  </si>
  <si>
    <t>Wilayah Jawa Bagian Barat</t>
  </si>
  <si>
    <r>
      <rPr>
        <sz val="18"/>
        <color rgb="FF0000FF"/>
        <rFont val="Times New Roman"/>
        <family val="1"/>
      </rPr>
      <t xml:space="preserve"> DAOP  II /</t>
    </r>
    <r>
      <rPr>
        <i/>
        <sz val="18"/>
        <color rgb="FF0000FF"/>
        <rFont val="Times New Roman"/>
        <family val="1"/>
      </rPr>
      <t xml:space="preserve"> Operational Regional Area  Bandung</t>
    </r>
  </si>
  <si>
    <r>
      <rPr>
        <sz val="18"/>
        <color rgb="FF0000FF"/>
        <rFont val="Times New Roman"/>
        <family val="1"/>
      </rPr>
      <t xml:space="preserve"> DAOP  III / </t>
    </r>
    <r>
      <rPr>
        <i/>
        <sz val="18"/>
        <color rgb="FF0000FF"/>
        <rFont val="Times New Roman"/>
        <family val="1"/>
      </rPr>
      <t>Operational Regional Area  Cirebon</t>
    </r>
  </si>
  <si>
    <t>Wilayah Jawa Bagian Tengah</t>
  </si>
  <si>
    <r>
      <rPr>
        <sz val="18"/>
        <color rgb="FF0000FF"/>
        <rFont val="Times New Roman"/>
        <family val="1"/>
      </rPr>
      <t xml:space="preserve"> DAOP  IV / </t>
    </r>
    <r>
      <rPr>
        <i/>
        <sz val="18"/>
        <color rgb="FF0000FF"/>
        <rFont val="Times New Roman"/>
        <family val="1"/>
      </rPr>
      <t>Operational Regional Area Semarang</t>
    </r>
  </si>
  <si>
    <r>
      <rPr>
        <sz val="18"/>
        <color rgb="FF0000FF"/>
        <rFont val="Times New Roman"/>
        <family val="1"/>
      </rPr>
      <t xml:space="preserve"> DAOP  V/ </t>
    </r>
    <r>
      <rPr>
        <i/>
        <sz val="18"/>
        <color rgb="FF0000FF"/>
        <rFont val="Times New Roman"/>
        <family val="1"/>
      </rPr>
      <t>Operational Regional Area Purwokerto</t>
    </r>
  </si>
  <si>
    <r>
      <rPr>
        <sz val="18"/>
        <color rgb="FF0000FF"/>
        <rFont val="Times New Roman"/>
        <family val="1"/>
      </rPr>
      <t xml:space="preserve"> DAOP  VI / </t>
    </r>
    <r>
      <rPr>
        <i/>
        <sz val="18"/>
        <color rgb="FF0000FF"/>
        <rFont val="Times New Roman"/>
        <family val="1"/>
      </rPr>
      <t>Operational Regional Area Yogyakarta</t>
    </r>
  </si>
  <si>
    <t>Wilayah Jawa Bagian Timur</t>
  </si>
  <si>
    <r>
      <rPr>
        <sz val="18"/>
        <color rgb="FF0000FF"/>
        <rFont val="Times New Roman"/>
        <family val="1"/>
      </rPr>
      <t xml:space="preserve"> DAOP  VII /  </t>
    </r>
    <r>
      <rPr>
        <i/>
        <sz val="18"/>
        <color rgb="FF0000FF"/>
        <rFont val="Times New Roman"/>
        <family val="1"/>
      </rPr>
      <t>Operational Regional Area Madiun</t>
    </r>
  </si>
  <si>
    <r>
      <rPr>
        <sz val="18"/>
        <color rgb="FF0000FF"/>
        <rFont val="Times New Roman"/>
        <family val="1"/>
      </rPr>
      <t xml:space="preserve"> DAOP  VIII / </t>
    </r>
    <r>
      <rPr>
        <i/>
        <sz val="18"/>
        <color rgb="FF0000FF"/>
        <rFont val="Times New Roman"/>
        <family val="1"/>
      </rPr>
      <t>Operational Regional Area Surabaya</t>
    </r>
  </si>
  <si>
    <r>
      <rPr>
        <sz val="18"/>
        <color rgb="FF0000FF"/>
        <rFont val="Times New Roman"/>
        <family val="1"/>
      </rPr>
      <t xml:space="preserve"> DAOP  IX / </t>
    </r>
    <r>
      <rPr>
        <i/>
        <sz val="18"/>
        <color rgb="FF0000FF"/>
        <rFont val="Times New Roman"/>
        <family val="1"/>
      </rPr>
      <t>Operational Regional Area Jember</t>
    </r>
  </si>
  <si>
    <t>Wilayah Sumatera Bagian Utara</t>
  </si>
  <si>
    <r>
      <rPr>
        <sz val="18"/>
        <color rgb="FF0000FF"/>
        <rFont val="Times New Roman"/>
        <family val="1"/>
      </rPr>
      <t xml:space="preserve"> DIVRE  I / </t>
    </r>
    <r>
      <rPr>
        <i/>
        <sz val="18"/>
        <color rgb="FF0000FF"/>
        <rFont val="Times New Roman"/>
        <family val="1"/>
      </rPr>
      <t>Regional Devision North Sumatera</t>
    </r>
  </si>
  <si>
    <t>Wilayah Sumatera Bagian Barat</t>
  </si>
  <si>
    <r>
      <rPr>
        <sz val="18"/>
        <color rgb="FF0000FF"/>
        <rFont val="Times New Roman"/>
        <family val="1"/>
      </rPr>
      <t xml:space="preserve"> DIVRE  II / </t>
    </r>
    <r>
      <rPr>
        <i/>
        <sz val="18"/>
        <color rgb="FF0000FF"/>
        <rFont val="Times New Roman"/>
        <family val="1"/>
      </rPr>
      <t>Regional Devision West Sumatra</t>
    </r>
  </si>
  <si>
    <t>Wilayah Sumatera Bagian Selatan</t>
  </si>
  <si>
    <r>
      <rPr>
        <sz val="18"/>
        <color rgb="FF0000FF"/>
        <rFont val="Times New Roman"/>
        <family val="1"/>
      </rPr>
      <t xml:space="preserve"> DIVRE III /</t>
    </r>
    <r>
      <rPr>
        <i/>
        <sz val="18"/>
        <color rgb="FF0000FF"/>
        <rFont val="Times New Roman"/>
        <family val="1"/>
      </rPr>
      <t xml:space="preserve"> Regional Devision South Sumatera</t>
    </r>
  </si>
  <si>
    <t>Wilayah Sulawesi Bagian Selatan</t>
  </si>
  <si>
    <r>
      <rPr>
        <b/>
        <sz val="18"/>
        <color rgb="FF0000FF"/>
        <rFont val="Times New Roman"/>
        <family val="1"/>
      </rPr>
      <t xml:space="preserve">Jumlah/ </t>
    </r>
    <r>
      <rPr>
        <b/>
        <i/>
        <sz val="18"/>
        <color rgb="FF0000FF"/>
        <rFont val="Times New Roman"/>
        <family val="1"/>
      </rPr>
      <t>Total</t>
    </r>
  </si>
  <si>
    <r>
      <rPr>
        <sz val="14"/>
        <color theme="1"/>
        <rFont val="Times New Roman"/>
        <family val="1"/>
      </rPr>
      <t xml:space="preserve">Sumber/ </t>
    </r>
    <r>
      <rPr>
        <i/>
        <sz val="14"/>
        <color theme="1"/>
        <rFont val="Times New Roman"/>
        <family val="1"/>
      </rPr>
      <t>Source</t>
    </r>
    <r>
      <rPr>
        <sz val="14"/>
        <color theme="1"/>
        <rFont val="Times New Roman"/>
        <family val="1"/>
      </rPr>
      <t xml:space="preserve"> </t>
    </r>
  </si>
  <si>
    <r>
      <rPr>
        <sz val="14"/>
        <color theme="1"/>
        <rFont val="Times New Roman"/>
        <family val="1"/>
      </rPr>
      <t xml:space="preserve">: Direktorat Prasarana Perkeretaapian, Direktorat Jenderal Perkeretaapian 2022 / </t>
    </r>
    <r>
      <rPr>
        <i/>
        <sz val="14"/>
        <color theme="1"/>
        <rFont val="Times New Roman"/>
        <family val="1"/>
      </rPr>
      <t xml:space="preserve">Directorate  Railway Infrastructure, Directorate General of Railway 2022 </t>
    </r>
    <r>
      <rPr>
        <sz val="14"/>
        <color theme="1"/>
        <rFont val="Times New Roman"/>
        <family val="1"/>
      </rPr>
      <t xml:space="preserve">(diolah kembali/ </t>
    </r>
    <r>
      <rPr>
        <i/>
        <sz val="14"/>
        <color theme="1"/>
        <rFont val="Times New Roman"/>
        <family val="1"/>
      </rPr>
      <t>recompiled</t>
    </r>
    <r>
      <rPr>
        <sz val="14"/>
        <color theme="1"/>
        <rFont val="Times New Roman"/>
        <family val="1"/>
      </rPr>
      <t xml:space="preserve">) </t>
    </r>
  </si>
  <si>
    <r>
      <rPr>
        <sz val="20"/>
        <color theme="1"/>
        <rFont val="Times New Roman"/>
        <family val="1"/>
      </rPr>
      <t xml:space="preserve">Tabel/ </t>
    </r>
    <r>
      <rPr>
        <i/>
        <sz val="20"/>
        <color theme="1"/>
        <rFont val="Times New Roman"/>
        <family val="1"/>
      </rPr>
      <t>Table</t>
    </r>
    <r>
      <rPr>
        <sz val="20"/>
        <color theme="1"/>
        <rFont val="Times New Roman"/>
        <family val="1"/>
      </rPr>
      <t xml:space="preserve">  A.4.2.06</t>
    </r>
  </si>
  <si>
    <r>
      <rPr>
        <sz val="18"/>
        <color rgb="FF0000FF"/>
        <rFont val="Times New Roman"/>
        <family val="1"/>
      </rPr>
      <t xml:space="preserve">Peningkatan / Pembangunan Persinyalan KA
</t>
    </r>
    <r>
      <rPr>
        <i/>
        <sz val="18"/>
        <color rgb="FF0000FF"/>
        <rFont val="Times New Roman"/>
        <family val="1"/>
      </rPr>
      <t>Railway Signalling Enhancement</t>
    </r>
  </si>
  <si>
    <r>
      <rPr>
        <sz val="18"/>
        <color rgb="FF0000FF"/>
        <rFont val="Times New Roman"/>
        <family val="1"/>
      </rPr>
      <t xml:space="preserve">Paket Pekerjaan Peningkatan/Pembangunan Pelistrikan
</t>
    </r>
    <r>
      <rPr>
        <i/>
        <sz val="18"/>
        <color rgb="FF0000FF"/>
        <rFont val="Times New Roman"/>
        <family val="1"/>
      </rPr>
      <t xml:space="preserve">Improvement / development in Electricity </t>
    </r>
  </si>
  <si>
    <r>
      <rPr>
        <b/>
        <sz val="18"/>
        <color rgb="FF0000FF"/>
        <rFont val="Times New Roman"/>
        <family val="1"/>
      </rPr>
      <t xml:space="preserve">Jumlah/ </t>
    </r>
    <r>
      <rPr>
        <b/>
        <i/>
        <sz val="18"/>
        <color rgb="FF0000FF"/>
        <rFont val="Times New Roman"/>
        <family val="1"/>
      </rPr>
      <t>Total</t>
    </r>
  </si>
  <si>
    <r>
      <rPr>
        <sz val="14"/>
        <color theme="1"/>
        <rFont val="Times New Roman"/>
        <family val="1"/>
      </rPr>
      <t xml:space="preserve">Sumber/ </t>
    </r>
    <r>
      <rPr>
        <i/>
        <sz val="14"/>
        <color theme="1"/>
        <rFont val="Times New Roman"/>
        <family val="1"/>
      </rPr>
      <t>Source</t>
    </r>
    <r>
      <rPr>
        <sz val="14"/>
        <color theme="1"/>
        <rFont val="Times New Roman"/>
        <family val="1"/>
      </rPr>
      <t xml:space="preserve"> </t>
    </r>
  </si>
  <si>
    <r>
      <rPr>
        <sz val="14"/>
        <color theme="1"/>
        <rFont val="Times New Roman"/>
        <family val="1"/>
      </rPr>
      <t xml:space="preserve">: Direktorat Prasarana Perkeretaapian, Direktorat Jenderal Perkeretaapian 2022 / </t>
    </r>
    <r>
      <rPr>
        <i/>
        <sz val="14"/>
        <color theme="1"/>
        <rFont val="Times New Roman"/>
        <family val="1"/>
      </rPr>
      <t xml:space="preserve">Directorate  Railway Infrastructure, Directorate General of Railway 2022 </t>
    </r>
    <r>
      <rPr>
        <sz val="14"/>
        <color theme="1"/>
        <rFont val="Times New Roman"/>
        <family val="1"/>
      </rPr>
      <t xml:space="preserve">(diolah kembali/ </t>
    </r>
    <r>
      <rPr>
        <i/>
        <sz val="14"/>
        <color theme="1"/>
        <rFont val="Times New Roman"/>
        <family val="1"/>
      </rPr>
      <t>recompiled</t>
    </r>
    <r>
      <rPr>
        <sz val="14"/>
        <color theme="1"/>
        <rFont val="Times New Roman"/>
        <family val="1"/>
      </rPr>
      <t>)</t>
    </r>
  </si>
  <si>
    <r>
      <rPr>
        <sz val="20"/>
        <color theme="1"/>
        <rFont val="Times New Roman"/>
        <family val="1"/>
      </rPr>
      <t xml:space="preserve">Tabel/ </t>
    </r>
    <r>
      <rPr>
        <i/>
        <sz val="20"/>
        <color theme="1"/>
        <rFont val="Times New Roman"/>
        <family val="1"/>
      </rPr>
      <t>Table</t>
    </r>
    <r>
      <rPr>
        <sz val="20"/>
        <color theme="1"/>
        <rFont val="Times New Roman"/>
        <family val="1"/>
      </rPr>
      <t xml:space="preserve">  A.4.2.07</t>
    </r>
  </si>
  <si>
    <r>
      <rPr>
        <b/>
        <sz val="18"/>
        <color theme="1"/>
        <rFont val="Times New Roman"/>
        <family val="1"/>
      </rPr>
      <t xml:space="preserve">Uraian
</t>
    </r>
    <r>
      <rPr>
        <i/>
        <sz val="18"/>
        <color theme="1"/>
        <rFont val="Times New Roman"/>
        <family val="1"/>
      </rPr>
      <t>Descriptions</t>
    </r>
  </si>
  <si>
    <r>
      <rPr>
        <sz val="18"/>
        <color rgb="FF0000FF"/>
        <rFont val="Times New Roman"/>
        <family val="1"/>
      </rPr>
      <t xml:space="preserve">Jalur dan Bangunan
</t>
    </r>
    <r>
      <rPr>
        <i/>
        <sz val="18"/>
        <color rgb="FF0000FF"/>
        <rFont val="Times New Roman"/>
        <family val="1"/>
      </rPr>
      <t>Track and buildings</t>
    </r>
  </si>
  <si>
    <r>
      <rPr>
        <sz val="18"/>
        <color rgb="FF0000FF"/>
        <rFont val="Times New Roman"/>
        <family val="1"/>
      </rPr>
      <t xml:space="preserve">Fasilitas Operasi
</t>
    </r>
    <r>
      <rPr>
        <i/>
        <sz val="18"/>
        <color rgb="FF0000FF"/>
        <rFont val="Times New Roman"/>
        <family val="1"/>
      </rPr>
      <t>Operation Facilities</t>
    </r>
  </si>
  <si>
    <r>
      <rPr>
        <sz val="14"/>
        <color theme="1"/>
        <rFont val="Times New Roman"/>
        <family val="1"/>
      </rPr>
      <t xml:space="preserve">Sumber/ </t>
    </r>
    <r>
      <rPr>
        <i/>
        <sz val="14"/>
        <color theme="1"/>
        <rFont val="Times New Roman"/>
        <family val="1"/>
      </rPr>
      <t>Source</t>
    </r>
    <r>
      <rPr>
        <sz val="14"/>
        <color theme="1"/>
        <rFont val="Times New Roman"/>
        <family val="1"/>
      </rPr>
      <t xml:space="preserve"> </t>
    </r>
  </si>
  <si>
    <r>
      <rPr>
        <sz val="14"/>
        <color theme="1"/>
        <rFont val="Times New Roman"/>
        <family val="1"/>
      </rPr>
      <t xml:space="preserve">: Direktorat Prasarana Perkeretaapian, Direktorat Jenderal Perkeretaapian 2022 / </t>
    </r>
    <r>
      <rPr>
        <i/>
        <sz val="14"/>
        <color theme="1"/>
        <rFont val="Times New Roman"/>
        <family val="1"/>
      </rPr>
      <t xml:space="preserve">Directorate  Railway Infrastructure, Directorate General of Railway 2022 </t>
    </r>
    <r>
      <rPr>
        <sz val="14"/>
        <color theme="1"/>
        <rFont val="Times New Roman"/>
        <family val="1"/>
      </rPr>
      <t xml:space="preserve">(diolah kembali/ </t>
    </r>
    <r>
      <rPr>
        <i/>
        <sz val="14"/>
        <color theme="1"/>
        <rFont val="Times New Roman"/>
        <family val="1"/>
      </rPr>
      <t>recompiled</t>
    </r>
    <r>
      <rPr>
        <sz val="14"/>
        <color theme="1"/>
        <rFont val="Times New Roman"/>
        <family val="1"/>
      </rPr>
      <t>)</t>
    </r>
  </si>
  <si>
    <r>
      <rPr>
        <sz val="20"/>
        <color theme="1"/>
        <rFont val="Times New Roman"/>
        <family val="1"/>
      </rPr>
      <t xml:space="preserve">Tabel/ </t>
    </r>
    <r>
      <rPr>
        <i/>
        <sz val="20"/>
        <color theme="1"/>
        <rFont val="Times New Roman"/>
        <family val="1"/>
      </rPr>
      <t>Table</t>
    </r>
    <r>
      <rPr>
        <sz val="20"/>
        <color theme="1"/>
        <rFont val="Times New Roman"/>
        <family val="1"/>
      </rPr>
      <t xml:space="preserve">  A.4.2.08</t>
    </r>
  </si>
  <si>
    <r>
      <rPr>
        <sz val="14"/>
        <color theme="1"/>
        <rFont val="Times New Roman"/>
        <family val="1"/>
      </rPr>
      <t xml:space="preserve">Sumber/ </t>
    </r>
    <r>
      <rPr>
        <i/>
        <sz val="14"/>
        <color theme="1"/>
        <rFont val="Times New Roman"/>
        <family val="1"/>
      </rPr>
      <t>Source</t>
    </r>
    <r>
      <rPr>
        <sz val="14"/>
        <color theme="1"/>
        <rFont val="Times New Roman"/>
        <family val="1"/>
      </rPr>
      <t xml:space="preserve"> </t>
    </r>
  </si>
  <si>
    <r>
      <rPr>
        <sz val="14"/>
        <color theme="1"/>
        <rFont val="Times New Roman"/>
        <family val="1"/>
      </rPr>
      <t xml:space="preserve">: Direktorat Prasarana Perkeretaapian, Direktorat Jenderal Perkeretaapian 2022 / </t>
    </r>
    <r>
      <rPr>
        <i/>
        <sz val="14"/>
        <color theme="1"/>
        <rFont val="Times New Roman"/>
        <family val="1"/>
      </rPr>
      <t>Directorate  Railway Infrastructure, Directorate General of Railway 2022</t>
    </r>
    <r>
      <rPr>
        <sz val="14"/>
        <color theme="1"/>
        <rFont val="Times New Roman"/>
        <family val="1"/>
      </rPr>
      <t xml:space="preserve">(diolah kembali/ </t>
    </r>
    <r>
      <rPr>
        <i/>
        <sz val="14"/>
        <color theme="1"/>
        <rFont val="Times New Roman"/>
        <family val="1"/>
      </rPr>
      <t>recompiled</t>
    </r>
    <r>
      <rPr>
        <sz val="14"/>
        <color theme="1"/>
        <rFont val="Times New Roman"/>
        <family val="1"/>
      </rPr>
      <t xml:space="preserve">) </t>
    </r>
  </si>
  <si>
    <t>TAHUN 2019</t>
  </si>
  <si>
    <t>BALAI</t>
  </si>
  <si>
    <t>DAOP</t>
  </si>
  <si>
    <t>R.60 (km)</t>
  </si>
  <si>
    <t>R.54 (km)</t>
  </si>
  <si>
    <t>R.50 (km)</t>
  </si>
  <si>
    <t>R.42 (km)</t>
  </si>
  <si>
    <t>R.33 (km)</t>
  </si>
  <si>
    <t>R.25 (km)</t>
  </si>
  <si>
    <t>Total</t>
  </si>
  <si>
    <t>BTP JAKBAN</t>
  </si>
  <si>
    <t>DAOP I</t>
  </si>
  <si>
    <t>LRT JAKARTA</t>
  </si>
  <si>
    <t xml:space="preserve">MRT JAKARTA </t>
  </si>
  <si>
    <t>BTP JABAGBAR</t>
  </si>
  <si>
    <t>DAOP II</t>
  </si>
  <si>
    <t>DAOP III</t>
  </si>
  <si>
    <t>BTP JABAGTENG</t>
  </si>
  <si>
    <t>DAOP IV</t>
  </si>
  <si>
    <t>DAOP V</t>
  </si>
  <si>
    <t>DAOP VI</t>
  </si>
  <si>
    <t>BTP JABAGTIM</t>
  </si>
  <si>
    <t>DAOP VII</t>
  </si>
  <si>
    <t>DAOP VIII</t>
  </si>
  <si>
    <t>DAOP IX</t>
  </si>
  <si>
    <t>Makassar-Parepare</t>
  </si>
  <si>
    <t>BTP SUMBAGUT</t>
  </si>
  <si>
    <t>DIVRE I WIL NAD</t>
  </si>
  <si>
    <t>-</t>
  </si>
  <si>
    <t>DIVRE I WIL SUMUT</t>
  </si>
  <si>
    <t>BTP SUMBAGBAR</t>
  </si>
  <si>
    <t>DIVRE II SUMBAR</t>
  </si>
  <si>
    <t>BTP SUMBAGSEL</t>
  </si>
  <si>
    <t>DIVRE III PALEMBANG</t>
  </si>
  <si>
    <t>DIVRE IV TANJUNG KARANG</t>
  </si>
  <si>
    <t>LRT SUMSEL</t>
  </si>
  <si>
    <t>FREEPORT</t>
  </si>
  <si>
    <t>Pembangunan Jalur KA</t>
  </si>
  <si>
    <t>Peningkatan Jalur KA</t>
  </si>
  <si>
    <t>Rehabilitasi Jalur KA</t>
  </si>
  <si>
    <t>LOKASI</t>
  </si>
  <si>
    <t>R.60</t>
  </si>
  <si>
    <t>R.54</t>
  </si>
  <si>
    <t>R. 50</t>
  </si>
  <si>
    <t>R. 42</t>
  </si>
  <si>
    <t>R. 33</t>
  </si>
  <si>
    <t>R. 25</t>
  </si>
  <si>
    <t>KETERANGAN</t>
  </si>
  <si>
    <t>v</t>
  </si>
  <si>
    <t xml:space="preserve">DAOP 1 </t>
  </si>
  <si>
    <t xml:space="preserve">1. Pembangunan Fasilitas Perkeretaapian untuk Manggarai s/d Jatinegera Paket A (Jalur Elevated Jatinegara – Manggarai) sepanjang 2,8 Km'sp
2. Pembangunan Jalur Ganda Kereta Api antara Bogor-sukabumi MYC 2019-2021 (Segmen Cigombong-Cicurug) sepanjang 2,8 km'sp </t>
  </si>
  <si>
    <t xml:space="preserve">1. Peningkatan Jalur  KA Eksisting Antara Rangkasbitung-Cikeusal sepanjang 19,365 Km'sp (R42 ke R54)
2. Peningkatan Jalur KA Eksisting Antara Cikeusal –Serang sepanjang 17,454 Km'sp (R42 ke R54)
</t>
  </si>
  <si>
    <t>PERAWATAN
IMO-PT KAI</t>
  </si>
  <si>
    <t>DAOP 2</t>
  </si>
  <si>
    <t>1. Peningkatan Jalur Kereta Api Koridor Bandung-Banjar sepanjang 50,878 Km'sp (R42 ke R54)</t>
  </si>
  <si>
    <t>PENINGKATAN
IMO-PT KAI</t>
  </si>
  <si>
    <t>NO</t>
  </si>
  <si>
    <r>
      <rPr>
        <sz val="14"/>
        <color rgb="FFFFFFFF"/>
        <rFont val="Calibri"/>
        <family val="2"/>
      </rPr>
      <t> </t>
    </r>
    <r>
      <rPr>
        <b/>
        <sz val="14"/>
        <color rgb="FFFFFFFF"/>
        <rFont val="Calibri"/>
        <family val="2"/>
      </rPr>
      <t>URAIAN</t>
    </r>
  </si>
  <si>
    <r>
      <rPr>
        <sz val="14"/>
        <color rgb="FFFFFFFF"/>
        <rFont val="Calibri"/>
        <family val="2"/>
      </rPr>
      <t> </t>
    </r>
    <r>
      <rPr>
        <b/>
        <sz val="14"/>
        <color rgb="FFFFFFFF"/>
        <rFont val="Calibri"/>
        <family val="2"/>
      </rPr>
      <t>SATUAN</t>
    </r>
  </si>
  <si>
    <t>Jumlah Panjang Rel yang sudah Ditingkatkan</t>
  </si>
  <si>
    <t>Persentase Progress</t>
  </si>
  <si>
    <t xml:space="preserve">Keterangan </t>
  </si>
  <si>
    <t>DAOP 3</t>
  </si>
  <si>
    <t>PENINGKATAN WILAYAH</t>
  </si>
  <si>
    <t>(Posisi Desember 2020)</t>
  </si>
  <si>
    <t>DAOP 4</t>
  </si>
  <si>
    <t>Pembangunan Jalur KA di Balai Perawatan Pekerjaan Tahun 2016 dan 2020 sepanjang 3,213 Km'sp</t>
  </si>
  <si>
    <t>1. Peningkatan Jalur KA Melalui Kontrak IMO dan KAI (R42 keR54) sepanjang 41,275 Km'sp
2. Peningkatan Jalur KA Brumbung-Tanggung (R42 ke R54) sepanjang 10,732 Km'sp</t>
  </si>
  <si>
    <t>Peningkatan Jalur Kereta Api 2020:</t>
  </si>
  <si>
    <t>DAOP 5</t>
  </si>
  <si>
    <t>1. Pembangunan Track pada terowongan antara tambak-gombong lintas kroya-kutoarjo   KM 424+100 s.d 426+200 sepanjang 4,2 Km'sp
2. Penyelesaian track pada pembangunan jalur ganda KA antara Ijo-Karanganyar KM 426+200  s.d 431+800 Sepanjang 5,6 Km'sp</t>
  </si>
  <si>
    <t xml:space="preserve">1. Peningkatan Jalur Kereta Api    Koridor Banjar-Kroya  (KM 315 + 840 – KM 402 + 100) sepanjang 86,26 Km'sp (R42 ke R54)
</t>
  </si>
  <si>
    <t xml:space="preserve">Peningkatan Jalur Kereta Api Surabaya-Banyuwangi  segmen Bangil-Probolinggo Km 58+000 - 93+000 sepajang 35 Km'sp </t>
  </si>
  <si>
    <t>Km’sp</t>
  </si>
  <si>
    <t>DAOP 6</t>
  </si>
  <si>
    <t>Peningkatan Jalur Kereta Api Lintas Bangil-Kertosono Segmen Malang-Sumberpucung Km 51+300 - 75+250 sepanjang 18 Km'sp</t>
  </si>
  <si>
    <t>DAOP 7</t>
  </si>
  <si>
    <t>Peningkatan Jalur KA antara Medan –Binjai (21 km’sp)</t>
  </si>
  <si>
    <t>DAOP 8</t>
  </si>
  <si>
    <t>1. Pembangunan Jalur Ganda KA di Km 56+000 sd 80+000 antara Mojokerjo-Jombang dengan rincian Pembangunan Jalur Ganda sepanjang 24 Km'sp dan siding sepanjang 3,805 Km'sp</t>
  </si>
  <si>
    <t>1. Peningkatan Jalur Kereta Api Lintas Bangil-Kertosono Segmen Malang-Sumberpucung Km 51+300 - 75+250 sepanjang 18 Km'sp (Stasiun Malang Kota Lama - Ngebruk) (R.42 ke R54) 
2. Peningkatan Jalur KA Melalui Kontrak IMO dan KAI (R42/38 ke R50) sepanjang 0,495 Km'sp
3. Peningkatan Jalur KA Melalui Kontrak IMO dan KAI (R42 ke R50) sepanjang 3,345 Km'sp</t>
  </si>
  <si>
    <t>Peningkatan Jalur KA Antara Lahat-Bungamas (25,827 Km’sp)</t>
  </si>
  <si>
    <t>DAOP 9</t>
  </si>
  <si>
    <t>1. Peningkatan Jalur Kereta Api Surabaya-Banyuwangi  segmen Bangil-Probolinggo Km 58+000 - 93+000 sepajang 35 Km'sp (R.42 ke R54) 
2. Peningkatan Jalur KA Melalui Kontrak IMO dan KAI (R33 ke R42) sepanjang 1,294 Km'sp</t>
  </si>
  <si>
    <t>Peningkatan Jalur  KA Eksisting Antara Rangkasbitung-Cikeusal</t>
  </si>
  <si>
    <t>DIVRE I</t>
  </si>
  <si>
    <t>1. Pembangunan Jalur Kereta Api Segmen Rantauprapat-Pondok S2 Sepanjang 33 Km'sp
2. Lanjutan Pembangunan Jalan Kereta Api antara Langsa-Besitang segmen Sei Liput-Besitang sepanjang 24,8 Km'sp</t>
  </si>
  <si>
    <t>1. Peningkatan Jalur KA antara Medan –Binjai sepanjang 21 km'sp (R41/R42 ke R54 sepanjang 5,8 Km'sp)(R33 ke R54 sepanjang 14,3 Km'sp) (R25 ke R54 sepanjang 0,9 Km'sp)
2. Peningkatan Jalur KA Antara Araskabu-Tebing Tinggi- Siantar sepanjang 97 Km'sp (R25 Ke R54 sepanjang 2 km'sp) (R33 Ke R54 Sepanjang 20 Km'sp) (R42 Ke R54 Sepanjang 75 km'sp)
3. Peningkatan Jalur KA Melalui Kontrak IMO dan KAI (R42 Ke R54) sepanjang 0,350 Km'sp</t>
  </si>
  <si>
    <t xml:space="preserve">Peningkatan Jalur KA Eksisting Antara Cikeusal –Serang </t>
  </si>
  <si>
    <t>DIVRE II</t>
  </si>
  <si>
    <t>Peningkatan Jalur KA Antara Padang-Pariaman (26,859 Km’sp) (R.42 ke R54)</t>
  </si>
  <si>
    <t xml:space="preserve">Perawatan dan Peningkatan Jalur KA melalui Kontrak IMO  </t>
  </si>
  <si>
    <t>DIVRE III</t>
  </si>
  <si>
    <t>1. Peningkatan Jalur KA Antara Lahat-Bungamas (25,827 Km’sp) (R.42 ke R54)
2. Peningkatan Jalur KA Antara Bungamas-Lubuk Linggau (15,209 Km’sp) (R.42 ke R54)
3. Peningkatan Jalur KA Melalui Kontrak IMO dan KAI (R42 ke R54) sepanjang 37,638</t>
  </si>
  <si>
    <t xml:space="preserve">Bungamas-Lubuk Linggau </t>
  </si>
  <si>
    <t xml:space="preserve">Peningkatan Jalur KA Antara Brumbung-Tanggung </t>
  </si>
  <si>
    <t>DIVRE IV</t>
  </si>
  <si>
    <t>Perbaikan Lereng Akibat Longsoran KM 19/01 antara Kebayoran-Pondok ranji</t>
  </si>
  <si>
    <t>MRT</t>
  </si>
  <si>
    <t>Rintang Jalan di Km 9+700 s/d Km 10+200 antara Petak Jalan Rawa Buaya-Batu Ceper jalur Hulu Hilir</t>
  </si>
  <si>
    <t>SULSEL</t>
  </si>
  <si>
    <t>Peningkatan Jalur Kereta Api    Koridor Banjar-Kroya  (KM 315 + 840 – KM 402 + 100)</t>
  </si>
  <si>
    <t>FREPORT</t>
  </si>
  <si>
    <t xml:space="preserve">Peningkatan Jalur Kereta Api    Koridor Bandung-Banjar </t>
  </si>
  <si>
    <t>TOTAL</t>
  </si>
  <si>
    <t xml:space="preserve">Peningkatan Jalur KA Antara Araskabu-Tebing Tinggi- Siantar </t>
  </si>
  <si>
    <t>MYC 2019-2021</t>
  </si>
  <si>
    <t>Peningkatan Jalur KA Antara Padang-Pariaman (53 km’sp) (R.42 ke R54)</t>
  </si>
  <si>
    <t>MYC 2020-2022</t>
  </si>
  <si>
    <t xml:space="preserve">Peningkatan Jalur KA Eksisting Antara Serang-Merak </t>
  </si>
  <si>
    <t>MYC 2020-2021</t>
  </si>
  <si>
    <t>Peningkatan  Jalur KA R42 Lahat-Lubuk Linggau Segmen St Bungamas Km(459+986)- Stasiun Lubuk Linggau (KM 549+448)</t>
  </si>
  <si>
    <t>1. Peningkatan Jalur Kereta Api Lintas Bangil-Kertosono Segmen Malang-Sumberpucung Km 51+300 - 75+250 sepanjang 18 Km'sp (R.</t>
  </si>
  <si>
    <t>Petak</t>
  </si>
  <si>
    <t>panjang
(m'sp)</t>
  </si>
  <si>
    <t>Jenis Rel</t>
  </si>
  <si>
    <t>Bantalan</t>
  </si>
  <si>
    <t>Malang-malang Kota Lama</t>
  </si>
  <si>
    <t>R.41/42</t>
  </si>
  <si>
    <t>beton</t>
  </si>
  <si>
    <t>malang Kotalama- pakisaji</t>
  </si>
  <si>
    <t>R42</t>
  </si>
  <si>
    <t>Pakisaji - Kepanjen</t>
  </si>
  <si>
    <t>kepanjen-Ngebruk</t>
  </si>
  <si>
    <t>Ngebruk- Sumberpucung</t>
  </si>
  <si>
    <t>R54</t>
  </si>
  <si>
    <r>
      <rPr>
        <sz val="20"/>
        <color theme="1"/>
        <rFont val="Times New Roman"/>
        <family val="1"/>
      </rPr>
      <t xml:space="preserve">Tabel/ </t>
    </r>
    <r>
      <rPr>
        <i/>
        <sz val="20"/>
        <color theme="1"/>
        <rFont val="Times New Roman"/>
        <family val="1"/>
      </rPr>
      <t>Table</t>
    </r>
    <r>
      <rPr>
        <sz val="20"/>
        <color theme="1"/>
        <rFont val="Times New Roman"/>
        <family val="1"/>
      </rPr>
      <t xml:space="preserve">  A.4.2.03</t>
    </r>
  </si>
  <si>
    <t>2015  - 2019</t>
  </si>
  <si>
    <t>total data bagren</t>
  </si>
  <si>
    <t>total data prasarana</t>
  </si>
  <si>
    <t>a.</t>
  </si>
  <si>
    <t xml:space="preserve">Peningkatan / Rehabilitasi Pembangunan Jalan KA (Termasuk Reaktivasi) </t>
  </si>
  <si>
    <t>rekap bagren</t>
  </si>
  <si>
    <t>Enhancement /Rehabilitation of Track (Including Reactivation)</t>
  </si>
  <si>
    <t>rekap prasarana</t>
  </si>
  <si>
    <t>selisih</t>
  </si>
  <si>
    <t>b.</t>
  </si>
  <si>
    <t>Pembangunan Jalur KA Baru (Termasuk Jalur Ganda)</t>
  </si>
  <si>
    <t>Construction of New Track (Including Double Tracking)</t>
  </si>
  <si>
    <r>
      <rPr>
        <b/>
        <sz val="18"/>
        <color rgb="FF0000FF"/>
        <rFont val="Times New Roman"/>
        <family val="1"/>
      </rPr>
      <t xml:space="preserve">Jumlah/ </t>
    </r>
    <r>
      <rPr>
        <b/>
        <i/>
        <sz val="18"/>
        <color rgb="FF0000FF"/>
        <rFont val="Times New Roman"/>
        <family val="1"/>
      </rPr>
      <t>Total</t>
    </r>
  </si>
  <si>
    <r>
      <rPr>
        <sz val="14"/>
        <color theme="1"/>
        <rFont val="Times New Roman"/>
        <family val="1"/>
      </rPr>
      <t xml:space="preserve">Sumber/ </t>
    </r>
    <r>
      <rPr>
        <i/>
        <sz val="14"/>
        <color theme="1"/>
        <rFont val="Times New Roman"/>
        <family val="1"/>
      </rPr>
      <t>Source</t>
    </r>
    <r>
      <rPr>
        <sz val="14"/>
        <color theme="1"/>
        <rFont val="Times New Roman"/>
        <family val="1"/>
      </rPr>
      <t xml:space="preserve"> </t>
    </r>
  </si>
  <si>
    <r>
      <rPr>
        <sz val="14"/>
        <color theme="1"/>
        <rFont val="Times New Roman"/>
        <family val="1"/>
      </rPr>
      <t xml:space="preserve">: Direktorat Prasarana Perkeretaapian, Direktorat Jenderal Perkeretaapian 2019/ </t>
    </r>
    <r>
      <rPr>
        <i/>
        <sz val="14"/>
        <color theme="1"/>
        <rFont val="Times New Roman"/>
        <family val="1"/>
      </rPr>
      <t xml:space="preserve">Directorate  Railway Infrastructure, Directorate General of Railway </t>
    </r>
    <r>
      <rPr>
        <sz val="14"/>
        <color theme="1"/>
        <rFont val="Times New Roman"/>
        <family val="1"/>
      </rPr>
      <t xml:space="preserve">
(diolah kembali/ </t>
    </r>
    <r>
      <rPr>
        <i/>
        <sz val="14"/>
        <color theme="1"/>
        <rFont val="Times New Roman"/>
        <family val="1"/>
      </rPr>
      <t>recompiled</t>
    </r>
    <r>
      <rPr>
        <sz val="14"/>
        <color theme="1"/>
        <rFont val="Times New Roman"/>
        <family val="1"/>
      </rPr>
      <t>) 2019</t>
    </r>
  </si>
  <si>
    <t>1. Pembangunan Jalur Ganda KA Antara Bogor - Sukabumi (MYC 2019-2021)
2. Pembangunan DDT paket A tahap I antara Manggarai-Jatinegara</t>
  </si>
  <si>
    <t>Cirangjang-Cipatat</t>
  </si>
  <si>
    <t>Pembangunan Jalur Ganda dan Jembatan  Kroya - Karanganyar (MYC 2017-2019)</t>
  </si>
  <si>
    <t xml:space="preserve">1. Pembangunan Jalur KA Bandara Adi Soemarmo 
2.Pembangunan Jalur Ganda dan Jembatan  Gombong - Kutoarjo (MYC 2017-2019) </t>
  </si>
  <si>
    <t>Pembangunan Jalur Ganda KA  Madiun - Kedungbanteng Sepanjang 57 Km'sp (MYC 2017-2019)</t>
  </si>
  <si>
    <t>Pembangunan Jalan KA Layang Antara Medan - Bandar khalipah Lintas Medan - Kualanamu (MBK-1)</t>
  </si>
  <si>
    <t>Reaktivasi dan Sterilisasi Jalur KA Padang - Pulau Aer</t>
  </si>
  <si>
    <t>Perpanjangan Emplasemen Stasiun Rejosari</t>
  </si>
  <si>
    <t>Pembangunan MRT Jakarta (North - South)</t>
  </si>
  <si>
    <t>Pembangunan Jalan KA lintas Makassar-Parepare</t>
  </si>
  <si>
    <t>2018  - 2022</t>
  </si>
  <si>
    <t>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</si>
</sst>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_);_(* \(#,##0\);_(* &quot;-&quot;_);_(@_)"/>
    <numFmt numFmtId="165" formatCode="#,##0.000"/>
    <numFmt numFmtId="166" formatCode="#,##0.000_);\(#,##0.000\)"/>
    <numFmt numFmtId="167" formatCode="0.000"/>
    <numFmt numFmtId="169" formatCode="0.00_)"/>
    <numFmt numFmtId="170" formatCode="0_);\(0\)"/>
    <numFmt numFmtId="171" formatCode="_-* #,##0_-;\-* #,##0_-;_-* &quot;-&quot;_-;_-@"/>
    <numFmt numFmtId="172" formatCode="_(* #,##0.00_);_(* \(#,##0.00\);_(* &quot;-&quot;??_);_(@_)"/>
    <numFmt numFmtId="173" formatCode="_(* #,##0.000_);_(* \(#,##0.000\);_(* &quot;-&quot;??_);_(@_)"/>
  </numFmts>
  <fonts count="54" x14ac:knownFonts="1">
    <font>
      <sz val="10"/>
      <color rgb="FF000000"/>
      <name val="Arial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i/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name val="Arial"/>
      <family val="2"/>
    </font>
    <font>
      <i/>
      <sz val="18"/>
      <color theme="1"/>
      <name val="Times New Roman"/>
      <family val="1"/>
    </font>
    <font>
      <sz val="18"/>
      <color rgb="FF0000FF"/>
      <name val="Times New Roman"/>
      <family val="1"/>
    </font>
    <font>
      <sz val="16"/>
      <color rgb="FF0000FF"/>
      <name val="Times New Roman"/>
      <family val="1"/>
    </font>
    <font>
      <i/>
      <sz val="18"/>
      <color rgb="FF0000FF"/>
      <name val="Times New Roman"/>
      <family val="1"/>
    </font>
    <font>
      <b/>
      <sz val="18"/>
      <color rgb="FF0000FF"/>
      <name val="Times New Roman"/>
      <family val="1"/>
    </font>
    <font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sz val="12"/>
      <color rgb="FF0000FF"/>
      <name val="Times New Roman"/>
      <family val="1"/>
    </font>
    <font>
      <sz val="16"/>
      <color rgb="FFFF0000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FFFF"/>
      <name val="Times New Roman"/>
      <family val="1"/>
    </font>
    <font>
      <sz val="16"/>
      <color theme="0"/>
      <name val="Times New Roman"/>
      <family val="1"/>
    </font>
    <font>
      <sz val="9"/>
      <color theme="0"/>
      <name val="Times New Roman"/>
      <family val="1"/>
    </font>
    <font>
      <sz val="17"/>
      <color rgb="FF0000FF"/>
      <name val="Times New Roman"/>
      <family val="1"/>
    </font>
    <font>
      <b/>
      <sz val="16"/>
      <color rgb="FFFF0000"/>
      <name val="Times New Roman"/>
      <family val="1"/>
    </font>
    <font>
      <sz val="18"/>
      <color rgb="FF0066CC"/>
      <name val="Times New Roman"/>
      <family val="1"/>
    </font>
    <font>
      <sz val="11"/>
      <color rgb="FF000000"/>
      <name val="Calibri"/>
      <family val="2"/>
    </font>
    <font>
      <b/>
      <sz val="16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70C0"/>
      <name val="Arial"/>
      <family val="2"/>
    </font>
    <font>
      <sz val="10"/>
      <color theme="1"/>
      <name val="Arial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FFFFFF"/>
      <name val="Calibri"/>
      <family val="2"/>
    </font>
    <font>
      <sz val="14"/>
      <color rgb="FFFFFFFF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Arial"/>
      <family val="2"/>
    </font>
    <font>
      <b/>
      <sz val="16"/>
      <color rgb="FF000000"/>
      <name val="Calibri"/>
      <family val="2"/>
    </font>
    <font>
      <sz val="14"/>
      <color rgb="FFFF0000"/>
      <name val="Calibri"/>
      <family val="2"/>
    </font>
    <font>
      <sz val="18"/>
      <color theme="1"/>
      <name val="Arial"/>
      <family val="2"/>
    </font>
    <font>
      <sz val="12"/>
      <color rgb="FF000000"/>
      <name val="Arial"/>
      <family val="2"/>
    </font>
    <font>
      <b/>
      <sz val="20"/>
      <color rgb="FFFF0000"/>
      <name val="Times New Roman"/>
      <family val="1"/>
    </font>
    <font>
      <b/>
      <i/>
      <sz val="18"/>
      <color rgb="FF0000FF"/>
      <name val="Times New Roman"/>
      <family val="1"/>
    </font>
    <font>
      <i/>
      <sz val="16"/>
      <color theme="0"/>
      <name val="Times New Roman"/>
      <family val="1"/>
    </font>
    <font>
      <i/>
      <sz val="14"/>
      <color theme="1"/>
      <name val="Times New Roman"/>
      <family val="1"/>
    </font>
    <font>
      <i/>
      <sz val="16"/>
      <color theme="1"/>
      <name val="Times New Roman"/>
      <family val="1"/>
    </font>
    <font>
      <sz val="10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CCC0D9"/>
        <bgColor rgb="FFCCC0D9"/>
      </patternFill>
    </fill>
    <fill>
      <patternFill patternType="solid">
        <fgColor rgb="FFEAF1DD"/>
        <bgColor rgb="FFEAF1DD"/>
      </patternFill>
    </fill>
    <fill>
      <patternFill patternType="solid">
        <fgColor rgb="FF346CB6"/>
        <bgColor rgb="FF346CB6"/>
      </patternFill>
    </fill>
    <fill>
      <patternFill patternType="solid">
        <fgColor rgb="FFFF9900"/>
        <bgColor rgb="FFFF9900"/>
      </patternFill>
    </fill>
    <fill>
      <patternFill patternType="solid">
        <fgColor rgb="FFE2F0D9"/>
        <bgColor rgb="FFE2F0D9"/>
      </patternFill>
    </fill>
    <fill>
      <patternFill patternType="solid">
        <fgColor rgb="FFF2F2F2"/>
        <bgColor rgb="FFF2F2F2"/>
      </patternFill>
    </fill>
    <fill>
      <patternFill patternType="solid">
        <fgColor rgb="FFFABF8F"/>
        <bgColor rgb="FFFABF8F"/>
      </patternFill>
    </fill>
  </fills>
  <borders count="147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/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rgb="FF000000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double">
        <color indexed="64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/>
      <top style="double">
        <color indexed="64"/>
      </top>
      <bottom style="thin">
        <color rgb="FF000000"/>
      </bottom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 style="double">
        <color indexed="64"/>
      </top>
      <bottom/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583">
    <xf numFmtId="0" fontId="0" fillId="0" borderId="0" xfId="0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8" fillId="2" borderId="1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37" fontId="9" fillId="2" borderId="10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164" fontId="8" fillId="2" borderId="15" xfId="0" applyNumberFormat="1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37" fontId="12" fillId="2" borderId="10" xfId="0" applyNumberFormat="1" applyFont="1" applyFill="1" applyBorder="1" applyAlignment="1">
      <alignment vertical="center"/>
    </xf>
    <xf numFmtId="0" fontId="14" fillId="2" borderId="17" xfId="0" applyFont="1" applyFill="1" applyBorder="1" applyAlignment="1">
      <alignment vertical="top" wrapText="1"/>
    </xf>
    <xf numFmtId="0" fontId="8" fillId="0" borderId="18" xfId="0" applyFont="1" applyBorder="1" applyAlignment="1">
      <alignment vertical="center"/>
    </xf>
    <xf numFmtId="164" fontId="12" fillId="2" borderId="25" xfId="0" applyNumberFormat="1" applyFont="1" applyFill="1" applyBorder="1" applyAlignment="1">
      <alignment vertical="center"/>
    </xf>
    <xf numFmtId="37" fontId="15" fillId="2" borderId="10" xfId="0" applyNumberFormat="1" applyFont="1" applyFill="1" applyBorder="1" applyAlignment="1">
      <alignment horizontal="center" vertical="center"/>
    </xf>
    <xf numFmtId="164" fontId="12" fillId="2" borderId="30" xfId="0" applyNumberFormat="1" applyFont="1" applyFill="1" applyBorder="1" applyAlignment="1">
      <alignment vertical="center"/>
    </xf>
    <xf numFmtId="37" fontId="12" fillId="2" borderId="31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5" fontId="18" fillId="0" borderId="0" xfId="0" applyNumberFormat="1" applyFont="1" applyAlignment="1">
      <alignment horizontal="center" vertical="center"/>
    </xf>
    <xf numFmtId="0" fontId="9" fillId="2" borderId="34" xfId="0" applyFont="1" applyFill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20" fillId="0" borderId="0" xfId="0" applyFont="1" applyAlignment="1">
      <alignment vertical="center"/>
    </xf>
    <xf numFmtId="37" fontId="20" fillId="0" borderId="0" xfId="0" applyNumberFormat="1" applyFont="1" applyAlignment="1">
      <alignment horizontal="left" vertical="center" wrapText="1"/>
    </xf>
    <xf numFmtId="0" fontId="21" fillId="0" borderId="0" xfId="0" quotePrefix="1" applyFont="1" applyAlignment="1">
      <alignment vertical="center"/>
    </xf>
    <xf numFmtId="37" fontId="20" fillId="0" borderId="0" xfId="0" applyNumberFormat="1" applyFont="1" applyAlignment="1">
      <alignment vertical="center"/>
    </xf>
    <xf numFmtId="37" fontId="21" fillId="0" borderId="0" xfId="0" quotePrefix="1" applyNumberFormat="1" applyFont="1" applyAlignment="1">
      <alignment vertical="center"/>
    </xf>
    <xf numFmtId="37" fontId="21" fillId="0" borderId="0" xfId="0" applyNumberFormat="1" applyFont="1" applyAlignment="1">
      <alignment vertical="center"/>
    </xf>
    <xf numFmtId="37" fontId="22" fillId="0" borderId="0" xfId="0" applyNumberFormat="1" applyFont="1" applyAlignment="1">
      <alignment vertical="center"/>
    </xf>
    <xf numFmtId="37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top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/>
    </xf>
    <xf numFmtId="0" fontId="5" fillId="0" borderId="0" xfId="0" applyFont="1" applyAlignment="1">
      <alignment vertical="center"/>
    </xf>
    <xf numFmtId="164" fontId="8" fillId="2" borderId="25" xfId="0" applyNumberFormat="1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4" fontId="13" fillId="2" borderId="21" xfId="0" applyNumberFormat="1" applyFont="1" applyFill="1" applyBorder="1" applyAlignment="1">
      <alignment horizontal="center" vertical="center"/>
    </xf>
    <xf numFmtId="49" fontId="12" fillId="2" borderId="25" xfId="0" applyNumberFormat="1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vertical="center" wrapText="1"/>
    </xf>
    <xf numFmtId="0" fontId="14" fillId="2" borderId="35" xfId="0" applyFont="1" applyFill="1" applyBorder="1" applyAlignment="1">
      <alignment vertical="top" wrapText="1"/>
    </xf>
    <xf numFmtId="3" fontId="13" fillId="2" borderId="10" xfId="0" applyNumberFormat="1" applyFont="1" applyFill="1" applyBorder="1" applyAlignment="1">
      <alignment horizontal="center" vertical="center"/>
    </xf>
    <xf numFmtId="0" fontId="19" fillId="0" borderId="29" xfId="0" applyFont="1" applyBorder="1" applyAlignment="1">
      <alignment vertical="center"/>
    </xf>
    <xf numFmtId="37" fontId="13" fillId="2" borderId="33" xfId="0" applyNumberFormat="1" applyFont="1" applyFill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25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12" fillId="2" borderId="49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/>
    </xf>
    <xf numFmtId="0" fontId="12" fillId="2" borderId="49" xfId="0" applyFont="1" applyFill="1" applyBorder="1" applyAlignment="1">
      <alignment vertical="center"/>
    </xf>
    <xf numFmtId="0" fontId="12" fillId="0" borderId="49" xfId="0" applyFont="1" applyBorder="1" applyAlignment="1">
      <alignment vertical="center" wrapText="1"/>
    </xf>
    <xf numFmtId="0" fontId="9" fillId="2" borderId="7" xfId="0" applyFont="1" applyFill="1" applyBorder="1" applyAlignment="1">
      <alignment vertical="center"/>
    </xf>
    <xf numFmtId="37" fontId="20" fillId="0" borderId="0" xfId="0" applyNumberFormat="1" applyFont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3" fontId="12" fillId="0" borderId="49" xfId="0" applyNumberFormat="1" applyFont="1" applyBorder="1" applyAlignment="1">
      <alignment horizontal="left" vertical="center" wrapText="1"/>
    </xf>
    <xf numFmtId="3" fontId="12" fillId="0" borderId="22" xfId="0" applyNumberFormat="1" applyFont="1" applyBorder="1" applyAlignment="1">
      <alignment horizontal="center" vertical="center"/>
    </xf>
    <xf numFmtId="3" fontId="12" fillId="0" borderId="49" xfId="0" applyNumberFormat="1" applyFont="1" applyBorder="1" applyAlignment="1">
      <alignment horizontal="center" vertical="center"/>
    </xf>
    <xf numFmtId="0" fontId="12" fillId="4" borderId="10" xfId="0" applyFont="1" applyFill="1" applyBorder="1" applyAlignment="1">
      <alignment horizontal="center"/>
    </xf>
    <xf numFmtId="164" fontId="30" fillId="0" borderId="55" xfId="0" applyNumberFormat="1" applyFont="1" applyBorder="1"/>
    <xf numFmtId="0" fontId="30" fillId="0" borderId="45" xfId="0" applyFont="1" applyBorder="1"/>
    <xf numFmtId="0" fontId="30" fillId="0" borderId="11" xfId="0" applyFont="1" applyBorder="1"/>
    <xf numFmtId="169" fontId="4" fillId="0" borderId="0" xfId="0" applyNumberFormat="1" applyFont="1" applyAlignment="1">
      <alignment horizontal="right" vertical="center"/>
    </xf>
    <xf numFmtId="0" fontId="11" fillId="0" borderId="18" xfId="0" applyFont="1" applyBorder="1" applyAlignment="1">
      <alignment vertical="center"/>
    </xf>
    <xf numFmtId="37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horizontal="center" vertical="center"/>
    </xf>
    <xf numFmtId="165" fontId="18" fillId="3" borderId="7" xfId="0" applyNumberFormat="1" applyFont="1" applyFill="1" applyBorder="1" applyAlignment="1">
      <alignment horizontal="center" vertical="center"/>
    </xf>
    <xf numFmtId="3" fontId="12" fillId="0" borderId="43" xfId="0" applyNumberFormat="1" applyFont="1" applyBorder="1" applyAlignment="1">
      <alignment horizontal="center" vertical="center"/>
    </xf>
    <xf numFmtId="3" fontId="12" fillId="2" borderId="27" xfId="0" applyNumberFormat="1" applyFont="1" applyFill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center" vertical="center"/>
    </xf>
    <xf numFmtId="4" fontId="19" fillId="0" borderId="18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9" fillId="2" borderId="27" xfId="0" applyFont="1" applyFill="1" applyBorder="1" applyAlignment="1">
      <alignment horizontal="center" vertical="center"/>
    </xf>
    <xf numFmtId="37" fontId="12" fillId="2" borderId="49" xfId="0" applyNumberFormat="1" applyFont="1" applyFill="1" applyBorder="1" applyAlignment="1">
      <alignment vertical="center"/>
    </xf>
    <xf numFmtId="3" fontId="12" fillId="2" borderId="49" xfId="0" applyNumberFormat="1" applyFont="1" applyFill="1" applyBorder="1" applyAlignment="1">
      <alignment horizontal="center" vertical="center"/>
    </xf>
    <xf numFmtId="4" fontId="13" fillId="2" borderId="49" xfId="0" applyNumberFormat="1" applyFont="1" applyFill="1" applyBorder="1" applyAlignment="1">
      <alignment horizontal="center" vertical="center"/>
    </xf>
    <xf numFmtId="4" fontId="13" fillId="2" borderId="49" xfId="0" applyNumberFormat="1" applyFont="1" applyFill="1" applyBorder="1" applyAlignment="1">
      <alignment vertical="center"/>
    </xf>
    <xf numFmtId="3" fontId="13" fillId="2" borderId="27" xfId="0" applyNumberFormat="1" applyFont="1" applyFill="1" applyBorder="1" applyAlignment="1">
      <alignment horizontal="center" vertical="center"/>
    </xf>
    <xf numFmtId="4" fontId="15" fillId="2" borderId="10" xfId="0" applyNumberFormat="1" applyFont="1" applyFill="1" applyBorder="1" applyAlignment="1">
      <alignment horizontal="center" vertical="center"/>
    </xf>
    <xf numFmtId="4" fontId="17" fillId="2" borderId="10" xfId="0" applyNumberFormat="1" applyFont="1" applyFill="1" applyBorder="1" applyAlignment="1">
      <alignment horizontal="center" vertical="center"/>
    </xf>
    <xf numFmtId="4" fontId="17" fillId="2" borderId="27" xfId="0" applyNumberFormat="1" applyFont="1" applyFill="1" applyBorder="1" applyAlignment="1">
      <alignment horizontal="center" vertical="center"/>
    </xf>
    <xf numFmtId="37" fontId="13" fillId="2" borderId="31" xfId="0" applyNumberFormat="1" applyFont="1" applyFill="1" applyBorder="1" applyAlignment="1">
      <alignment vertical="center"/>
    </xf>
    <xf numFmtId="0" fontId="9" fillId="2" borderId="34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center" wrapText="1"/>
    </xf>
    <xf numFmtId="0" fontId="27" fillId="2" borderId="49" xfId="0" applyFont="1" applyFill="1" applyBorder="1" applyAlignment="1">
      <alignment horizontal="center" vertical="center" wrapText="1"/>
    </xf>
    <xf numFmtId="0" fontId="31" fillId="2" borderId="34" xfId="0" applyFont="1" applyFill="1" applyBorder="1" applyAlignment="1">
      <alignment horizontal="center" vertical="center" wrapText="1"/>
    </xf>
    <xf numFmtId="3" fontId="12" fillId="2" borderId="49" xfId="0" applyNumberFormat="1" applyFont="1" applyFill="1" applyBorder="1" applyAlignment="1">
      <alignment horizontal="left" vertical="center" wrapText="1"/>
    </xf>
    <xf numFmtId="3" fontId="12" fillId="3" borderId="49" xfId="0" applyNumberFormat="1" applyFont="1" applyFill="1" applyBorder="1" applyAlignment="1">
      <alignment horizontal="center" vertical="center"/>
    </xf>
    <xf numFmtId="164" fontId="8" fillId="2" borderId="58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5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164" fontId="8" fillId="2" borderId="63" xfId="0" applyNumberFormat="1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49" fontId="12" fillId="2" borderId="64" xfId="0" applyNumberFormat="1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3" fontId="12" fillId="2" borderId="42" xfId="0" applyNumberFormat="1" applyFont="1" applyFill="1" applyBorder="1" applyAlignment="1">
      <alignment horizontal="center" vertical="center"/>
    </xf>
    <xf numFmtId="164" fontId="12" fillId="4" borderId="64" xfId="0" applyNumberFormat="1" applyFont="1" applyFill="1" applyBorder="1" applyAlignment="1">
      <alignment horizontal="center"/>
    </xf>
    <xf numFmtId="0" fontId="12" fillId="4" borderId="25" xfId="0" applyFont="1" applyFill="1" applyBorder="1" applyAlignment="1">
      <alignment wrapText="1"/>
    </xf>
    <xf numFmtId="0" fontId="12" fillId="4" borderId="42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30" fillId="0" borderId="12" xfId="0" applyFont="1" applyBorder="1"/>
    <xf numFmtId="164" fontId="12" fillId="4" borderId="70" xfId="0" applyNumberFormat="1" applyFont="1" applyFill="1" applyBorder="1" applyAlignment="1">
      <alignment horizontal="center"/>
    </xf>
    <xf numFmtId="0" fontId="12" fillId="4" borderId="30" xfId="0" applyFont="1" applyFill="1" applyBorder="1" applyAlignment="1">
      <alignment wrapText="1"/>
    </xf>
    <xf numFmtId="0" fontId="33" fillId="0" borderId="0" xfId="0" applyFont="1"/>
    <xf numFmtId="0" fontId="34" fillId="5" borderId="72" xfId="0" applyFont="1" applyFill="1" applyBorder="1" applyAlignment="1">
      <alignment horizontal="center" vertical="center" wrapText="1"/>
    </xf>
    <xf numFmtId="0" fontId="34" fillId="5" borderId="73" xfId="0" applyFont="1" applyFill="1" applyBorder="1" applyAlignment="1">
      <alignment horizontal="center" vertical="center" wrapText="1"/>
    </xf>
    <xf numFmtId="0" fontId="34" fillId="5" borderId="74" xfId="0" applyFont="1" applyFill="1" applyBorder="1" applyAlignment="1">
      <alignment horizontal="center" vertical="center"/>
    </xf>
    <xf numFmtId="0" fontId="35" fillId="0" borderId="75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left" vertical="center" wrapText="1"/>
    </xf>
    <xf numFmtId="0" fontId="35" fillId="0" borderId="77" xfId="0" applyFont="1" applyBorder="1" applyAlignment="1">
      <alignment horizontal="right"/>
    </xf>
    <xf numFmtId="165" fontId="35" fillId="0" borderId="75" xfId="0" applyNumberFormat="1" applyFont="1" applyBorder="1" applyAlignment="1">
      <alignment horizontal="right" vertical="center" wrapText="1"/>
    </xf>
    <xf numFmtId="3" fontId="35" fillId="0" borderId="77" xfId="0" applyNumberFormat="1" applyFont="1" applyBorder="1" applyAlignment="1">
      <alignment horizontal="right" vertical="center" wrapText="1"/>
    </xf>
    <xf numFmtId="165" fontId="35" fillId="0" borderId="77" xfId="0" applyNumberFormat="1" applyFont="1" applyBorder="1" applyAlignment="1">
      <alignment horizontal="right" vertical="center" wrapText="1"/>
    </xf>
    <xf numFmtId="3" fontId="35" fillId="0" borderId="75" xfId="0" applyNumberFormat="1" applyFont="1" applyBorder="1" applyAlignment="1">
      <alignment horizontal="right" vertical="center" wrapText="1"/>
    </xf>
    <xf numFmtId="165" fontId="35" fillId="0" borderId="78" xfId="0" applyNumberFormat="1" applyFont="1" applyBorder="1"/>
    <xf numFmtId="0" fontId="35" fillId="0" borderId="79" xfId="0" applyFont="1" applyBorder="1" applyAlignment="1">
      <alignment horizontal="center" vertical="center"/>
    </xf>
    <xf numFmtId="172" fontId="35" fillId="0" borderId="79" xfId="0" applyNumberFormat="1" applyFont="1" applyBorder="1" applyAlignment="1">
      <alignment horizontal="left" vertical="center"/>
    </xf>
    <xf numFmtId="0" fontId="35" fillId="0" borderId="80" xfId="0" applyFont="1" applyBorder="1" applyAlignment="1">
      <alignment horizontal="right" vertical="top"/>
    </xf>
    <xf numFmtId="0" fontId="35" fillId="0" borderId="79" xfId="0" applyFont="1" applyBorder="1" applyAlignment="1">
      <alignment horizontal="right" vertical="top"/>
    </xf>
    <xf numFmtId="0" fontId="35" fillId="0" borderId="81" xfId="0" applyFont="1" applyBorder="1"/>
    <xf numFmtId="0" fontId="35" fillId="0" borderId="82" xfId="0" applyFont="1" applyBorder="1" applyAlignment="1">
      <alignment horizontal="center" vertical="center"/>
    </xf>
    <xf numFmtId="172" fontId="35" fillId="0" borderId="82" xfId="0" applyNumberFormat="1" applyFont="1" applyBorder="1" applyAlignment="1">
      <alignment horizontal="left" vertical="center"/>
    </xf>
    <xf numFmtId="0" fontId="35" fillId="0" borderId="84" xfId="0" applyFont="1" applyBorder="1" applyAlignment="1">
      <alignment horizontal="right" vertical="top"/>
    </xf>
    <xf numFmtId="0" fontId="35" fillId="0" borderId="82" xfId="0" applyFont="1" applyBorder="1" applyAlignment="1">
      <alignment horizontal="right" vertical="top"/>
    </xf>
    <xf numFmtId="0" fontId="35" fillId="0" borderId="85" xfId="0" applyFont="1" applyBorder="1"/>
    <xf numFmtId="0" fontId="35" fillId="0" borderId="86" xfId="0" applyFont="1" applyBorder="1" applyAlignment="1">
      <alignment horizontal="center" vertical="center" wrapText="1"/>
    </xf>
    <xf numFmtId="0" fontId="35" fillId="0" borderId="86" xfId="0" applyFont="1" applyBorder="1" applyAlignment="1">
      <alignment horizontal="left" vertical="center" wrapText="1"/>
    </xf>
    <xf numFmtId="0" fontId="35" fillId="0" borderId="56" xfId="0" applyFont="1" applyBorder="1" applyAlignment="1">
      <alignment horizontal="right"/>
    </xf>
    <xf numFmtId="165" fontId="35" fillId="0" borderId="86" xfId="0" applyNumberFormat="1" applyFont="1" applyBorder="1" applyAlignment="1">
      <alignment horizontal="right" vertical="center" wrapText="1"/>
    </xf>
    <xf numFmtId="165" fontId="35" fillId="0" borderId="56" xfId="0" applyNumberFormat="1" applyFont="1" applyBorder="1" applyAlignment="1">
      <alignment horizontal="right" vertical="center" wrapText="1"/>
    </xf>
    <xf numFmtId="3" fontId="35" fillId="0" borderId="86" xfId="0" applyNumberFormat="1" applyFont="1" applyBorder="1" applyAlignment="1">
      <alignment horizontal="right" vertical="center" wrapText="1"/>
    </xf>
    <xf numFmtId="165" fontId="35" fillId="0" borderId="87" xfId="0" applyNumberFormat="1" applyFont="1" applyBorder="1"/>
    <xf numFmtId="0" fontId="35" fillId="0" borderId="88" xfId="0" applyFont="1" applyBorder="1" applyAlignment="1">
      <alignment horizontal="center" vertical="center"/>
    </xf>
    <xf numFmtId="0" fontId="35" fillId="0" borderId="88" xfId="0" applyFont="1" applyBorder="1" applyAlignment="1">
      <alignment horizontal="left" vertical="center" wrapText="1"/>
    </xf>
    <xf numFmtId="0" fontId="35" fillId="0" borderId="65" xfId="0" applyFont="1" applyBorder="1" applyAlignment="1">
      <alignment horizontal="right"/>
    </xf>
    <xf numFmtId="165" fontId="35" fillId="0" borderId="88" xfId="0" applyNumberFormat="1" applyFont="1" applyBorder="1" applyAlignment="1">
      <alignment horizontal="right" vertical="center" wrapText="1"/>
    </xf>
    <xf numFmtId="3" fontId="35" fillId="0" borderId="65" xfId="0" applyNumberFormat="1" applyFont="1" applyBorder="1" applyAlignment="1">
      <alignment horizontal="right" vertical="center" wrapText="1"/>
    </xf>
    <xf numFmtId="165" fontId="35" fillId="0" borderId="65" xfId="0" applyNumberFormat="1" applyFont="1" applyBorder="1" applyAlignment="1">
      <alignment horizontal="right" vertical="center" wrapText="1"/>
    </xf>
    <xf numFmtId="3" fontId="35" fillId="0" borderId="88" xfId="0" applyNumberFormat="1" applyFont="1" applyBorder="1" applyAlignment="1">
      <alignment horizontal="right" vertical="center" wrapText="1"/>
    </xf>
    <xf numFmtId="165" fontId="35" fillId="0" borderId="89" xfId="0" applyNumberFormat="1" applyFont="1" applyBorder="1"/>
    <xf numFmtId="0" fontId="35" fillId="0" borderId="75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 wrapText="1"/>
    </xf>
    <xf numFmtId="0" fontId="35" fillId="0" borderId="79" xfId="0" applyFont="1" applyBorder="1" applyAlignment="1">
      <alignment horizontal="left" vertical="center" wrapText="1"/>
    </xf>
    <xf numFmtId="0" fontId="35" fillId="0" borderId="80" xfId="0" applyFont="1" applyBorder="1" applyAlignment="1">
      <alignment horizontal="right"/>
    </xf>
    <xf numFmtId="165" fontId="35" fillId="0" borderId="79" xfId="0" applyNumberFormat="1" applyFont="1" applyBorder="1" applyAlignment="1">
      <alignment horizontal="right" vertical="center" wrapText="1"/>
    </xf>
    <xf numFmtId="3" fontId="35" fillId="0" borderId="80" xfId="0" applyNumberFormat="1" applyFont="1" applyBorder="1" applyAlignment="1">
      <alignment horizontal="right" vertical="center" wrapText="1"/>
    </xf>
    <xf numFmtId="165" fontId="35" fillId="0" borderId="80" xfId="0" applyNumberFormat="1" applyFont="1" applyBorder="1" applyAlignment="1">
      <alignment horizontal="right" vertical="center" wrapText="1"/>
    </xf>
    <xf numFmtId="3" fontId="35" fillId="0" borderId="79" xfId="0" applyNumberFormat="1" applyFont="1" applyBorder="1" applyAlignment="1">
      <alignment horizontal="right" vertical="center" wrapText="1"/>
    </xf>
    <xf numFmtId="165" fontId="35" fillId="0" borderId="81" xfId="0" applyNumberFormat="1" applyFont="1" applyBorder="1"/>
    <xf numFmtId="0" fontId="35" fillId="0" borderId="82" xfId="0" applyFont="1" applyBorder="1" applyAlignment="1">
      <alignment horizontal="left" vertical="center" wrapText="1"/>
    </xf>
    <xf numFmtId="0" fontId="35" fillId="0" borderId="84" xfId="0" applyFont="1" applyBorder="1" applyAlignment="1">
      <alignment horizontal="right"/>
    </xf>
    <xf numFmtId="165" fontId="35" fillId="0" borderId="82" xfId="0" applyNumberFormat="1" applyFont="1" applyBorder="1" applyAlignment="1">
      <alignment horizontal="right" vertical="center" wrapText="1"/>
    </xf>
    <xf numFmtId="4" fontId="35" fillId="0" borderId="84" xfId="0" applyNumberFormat="1" applyFont="1" applyBorder="1" applyAlignment="1">
      <alignment horizontal="right" vertical="center" wrapText="1"/>
    </xf>
    <xf numFmtId="165" fontId="35" fillId="0" borderId="84" xfId="0" applyNumberFormat="1" applyFont="1" applyBorder="1" applyAlignment="1">
      <alignment horizontal="right" vertical="center" wrapText="1"/>
    </xf>
    <xf numFmtId="3" fontId="35" fillId="0" borderId="82" xfId="0" applyNumberFormat="1" applyFont="1" applyBorder="1" applyAlignment="1">
      <alignment horizontal="right" vertical="center" wrapText="1"/>
    </xf>
    <xf numFmtId="165" fontId="35" fillId="0" borderId="85" xfId="0" applyNumberFormat="1" applyFont="1" applyBorder="1"/>
    <xf numFmtId="4" fontId="35" fillId="0" borderId="77" xfId="0" applyNumberFormat="1" applyFont="1" applyBorder="1" applyAlignment="1">
      <alignment horizontal="right" vertical="center" wrapText="1"/>
    </xf>
    <xf numFmtId="2" fontId="35" fillId="0" borderId="86" xfId="0" applyNumberFormat="1" applyFont="1" applyBorder="1" applyAlignment="1">
      <alignment horizontal="right" vertical="center" wrapText="1"/>
    </xf>
    <xf numFmtId="0" fontId="35" fillId="0" borderId="56" xfId="0" applyFont="1" applyBorder="1" applyAlignment="1">
      <alignment horizontal="right" vertical="center" wrapText="1"/>
    </xf>
    <xf numFmtId="0" fontId="35" fillId="0" borderId="86" xfId="0" applyFont="1" applyBorder="1" applyAlignment="1">
      <alignment horizontal="right" vertical="center" wrapText="1"/>
    </xf>
    <xf numFmtId="2" fontId="35" fillId="0" borderId="88" xfId="0" applyNumberFormat="1" applyFont="1" applyBorder="1" applyAlignment="1">
      <alignment horizontal="right" vertical="center" wrapText="1"/>
    </xf>
    <xf numFmtId="0" fontId="35" fillId="0" borderId="65" xfId="0" applyFont="1" applyBorder="1" applyAlignment="1">
      <alignment horizontal="right" vertical="center" wrapText="1"/>
    </xf>
    <xf numFmtId="0" fontId="35" fillId="0" borderId="88" xfId="0" applyFont="1" applyBorder="1" applyAlignment="1">
      <alignment horizontal="right" vertical="center" wrapText="1"/>
    </xf>
    <xf numFmtId="173" fontId="35" fillId="0" borderId="89" xfId="0" applyNumberFormat="1" applyFont="1" applyBorder="1" applyAlignment="1">
      <alignment horizontal="center" vertical="top"/>
    </xf>
    <xf numFmtId="0" fontId="35" fillId="0" borderId="72" xfId="0" applyFont="1" applyBorder="1" applyAlignment="1">
      <alignment horizontal="center" vertical="center"/>
    </xf>
    <xf numFmtId="0" fontId="35" fillId="0" borderId="90" xfId="0" applyFont="1" applyBorder="1" applyAlignment="1">
      <alignment horizontal="left" vertical="center" wrapText="1"/>
    </xf>
    <xf numFmtId="0" fontId="35" fillId="0" borderId="72" xfId="0" applyFont="1" applyBorder="1" applyAlignment="1">
      <alignment horizontal="left" vertical="center" wrapText="1"/>
    </xf>
    <xf numFmtId="0" fontId="35" fillId="0" borderId="91" xfId="0" applyFont="1" applyBorder="1" applyAlignment="1">
      <alignment horizontal="right"/>
    </xf>
    <xf numFmtId="2" fontId="35" fillId="0" borderId="72" xfId="0" applyNumberFormat="1" applyFont="1" applyBorder="1" applyAlignment="1">
      <alignment horizontal="right" vertical="center" wrapText="1"/>
    </xf>
    <xf numFmtId="0" fontId="35" fillId="0" borderId="91" xfId="0" applyFont="1" applyBorder="1" applyAlignment="1">
      <alignment horizontal="right" vertical="center" wrapText="1"/>
    </xf>
    <xf numFmtId="0" fontId="35" fillId="0" borderId="72" xfId="0" applyFont="1" applyBorder="1" applyAlignment="1">
      <alignment horizontal="right" vertical="center" wrapText="1"/>
    </xf>
    <xf numFmtId="173" fontId="35" fillId="0" borderId="92" xfId="0" applyNumberFormat="1" applyFont="1" applyBorder="1" applyAlignment="1">
      <alignment horizontal="center" vertical="top"/>
    </xf>
    <xf numFmtId="173" fontId="35" fillId="0" borderId="87" xfId="0" applyNumberFormat="1" applyFont="1" applyBorder="1" applyAlignment="1">
      <alignment horizontal="center" vertical="top"/>
    </xf>
    <xf numFmtId="2" fontId="35" fillId="0" borderId="79" xfId="0" applyNumberFormat="1" applyFont="1" applyBorder="1" applyAlignment="1">
      <alignment horizontal="right" vertical="center" wrapText="1"/>
    </xf>
    <xf numFmtId="0" fontId="35" fillId="0" borderId="80" xfId="0" applyFont="1" applyBorder="1" applyAlignment="1">
      <alignment horizontal="right" vertical="center" wrapText="1"/>
    </xf>
    <xf numFmtId="0" fontId="35" fillId="0" borderId="79" xfId="0" applyFont="1" applyBorder="1" applyAlignment="1">
      <alignment horizontal="right" vertical="center" wrapText="1"/>
    </xf>
    <xf numFmtId="173" fontId="35" fillId="0" borderId="81" xfId="0" applyNumberFormat="1" applyFont="1" applyBorder="1" applyAlignment="1">
      <alignment horizontal="center" vertical="top"/>
    </xf>
    <xf numFmtId="172" fontId="35" fillId="0" borderId="88" xfId="0" applyNumberFormat="1" applyFont="1" applyBorder="1" applyAlignment="1">
      <alignment horizontal="left" vertical="center"/>
    </xf>
    <xf numFmtId="0" fontId="35" fillId="0" borderId="65" xfId="0" applyFont="1" applyBorder="1" applyAlignment="1">
      <alignment horizontal="right" vertical="top"/>
    </xf>
    <xf numFmtId="0" fontId="35" fillId="0" borderId="88" xfId="0" applyFont="1" applyBorder="1" applyAlignment="1">
      <alignment horizontal="right" vertical="top"/>
    </xf>
    <xf numFmtId="0" fontId="35" fillId="0" borderId="89" xfId="0" applyFont="1" applyBorder="1"/>
    <xf numFmtId="0" fontId="35" fillId="0" borderId="72" xfId="0" applyFont="1" applyBorder="1" applyAlignment="1">
      <alignment horizontal="center" vertical="center" wrapText="1"/>
    </xf>
    <xf numFmtId="0" fontId="35" fillId="0" borderId="91" xfId="0" applyFont="1" applyBorder="1"/>
    <xf numFmtId="172" fontId="35" fillId="0" borderId="72" xfId="0" applyNumberFormat="1" applyFont="1" applyBorder="1" applyAlignment="1">
      <alignment horizontal="left" vertical="center"/>
    </xf>
    <xf numFmtId="0" fontId="35" fillId="0" borderId="91" xfId="0" applyFont="1" applyBorder="1" applyAlignment="1">
      <alignment horizontal="right" vertical="top"/>
    </xf>
    <xf numFmtId="0" fontId="35" fillId="0" borderId="72" xfId="0" applyFont="1" applyBorder="1" applyAlignment="1">
      <alignment horizontal="right" vertical="top"/>
    </xf>
    <xf numFmtId="0" fontId="35" fillId="0" borderId="92" xfId="0" applyFont="1" applyBorder="1"/>
    <xf numFmtId="172" fontId="36" fillId="6" borderId="96" xfId="0" applyNumberFormat="1" applyFont="1" applyFill="1" applyBorder="1" applyAlignment="1">
      <alignment horizontal="center" vertical="top"/>
    </xf>
    <xf numFmtId="172" fontId="36" fillId="6" borderId="97" xfId="0" applyNumberFormat="1" applyFont="1" applyFill="1" applyBorder="1" applyAlignment="1">
      <alignment horizontal="center" vertical="top"/>
    </xf>
    <xf numFmtId="172" fontId="36" fillId="6" borderId="98" xfId="0" applyNumberFormat="1" applyFont="1" applyFill="1" applyBorder="1" applyAlignment="1">
      <alignment horizontal="center" vertical="top"/>
    </xf>
    <xf numFmtId="173" fontId="36" fillId="6" borderId="99" xfId="0" applyNumberFormat="1" applyFont="1" applyFill="1" applyBorder="1" applyAlignment="1">
      <alignment horizontal="center" vertical="top"/>
    </xf>
    <xf numFmtId="172" fontId="33" fillId="0" borderId="0" xfId="0" applyNumberFormat="1" applyFont="1" applyAlignment="1">
      <alignment horizontal="center" vertical="top"/>
    </xf>
    <xf numFmtId="172" fontId="32" fillId="0" borderId="0" xfId="0" applyNumberFormat="1" applyFont="1" applyAlignment="1">
      <alignment horizontal="center" vertical="top"/>
    </xf>
    <xf numFmtId="173" fontId="33" fillId="0" borderId="0" xfId="0" applyNumberFormat="1" applyFont="1" applyAlignment="1">
      <alignment horizontal="center" vertical="top"/>
    </xf>
    <xf numFmtId="0" fontId="37" fillId="0" borderId="0" xfId="0" applyFont="1" applyAlignment="1">
      <alignment wrapText="1"/>
    </xf>
    <xf numFmtId="0" fontId="37" fillId="0" borderId="0" xfId="0" applyFont="1"/>
    <xf numFmtId="0" fontId="35" fillId="0" borderId="0" xfId="0" applyFont="1"/>
    <xf numFmtId="0" fontId="33" fillId="7" borderId="49" xfId="0" applyFont="1" applyFill="1" applyBorder="1" applyAlignment="1">
      <alignment horizontal="center" vertical="center"/>
    </xf>
    <xf numFmtId="0" fontId="33" fillId="7" borderId="49" xfId="0" applyFont="1" applyFill="1" applyBorder="1" applyAlignment="1">
      <alignment horizontal="center" vertical="center" wrapText="1"/>
    </xf>
    <xf numFmtId="0" fontId="33" fillId="8" borderId="49" xfId="0" applyFont="1" applyFill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167" fontId="38" fillId="0" borderId="0" xfId="0" applyNumberFormat="1" applyFont="1" applyAlignment="1">
      <alignment horizontal="center" vertical="center" readingOrder="1"/>
    </xf>
    <xf numFmtId="0" fontId="33" fillId="0" borderId="49" xfId="0" applyFont="1" applyBorder="1" applyAlignment="1">
      <alignment horizontal="left" vertical="center" wrapText="1"/>
    </xf>
    <xf numFmtId="167" fontId="39" fillId="0" borderId="0" xfId="0" applyNumberFormat="1" applyFont="1" applyAlignment="1">
      <alignment horizontal="center" vertical="center" readingOrder="1"/>
    </xf>
    <xf numFmtId="0" fontId="34" fillId="0" borderId="0" xfId="0" applyFont="1" applyAlignment="1">
      <alignment wrapText="1"/>
    </xf>
    <xf numFmtId="167" fontId="33" fillId="0" borderId="49" xfId="0" applyNumberFormat="1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42" fillId="10" borderId="101" xfId="0" applyFont="1" applyFill="1" applyBorder="1" applyAlignment="1">
      <alignment horizontal="center" vertical="center" wrapText="1" readingOrder="1"/>
    </xf>
    <xf numFmtId="0" fontId="42" fillId="10" borderId="97" xfId="0" applyFont="1" applyFill="1" applyBorder="1" applyAlignment="1">
      <alignment horizontal="center" vertical="center" wrapText="1" readingOrder="1"/>
    </xf>
    <xf numFmtId="0" fontId="43" fillId="0" borderId="0" xfId="0" applyFont="1"/>
    <xf numFmtId="0" fontId="35" fillId="0" borderId="49" xfId="0" applyFont="1" applyBorder="1" applyAlignment="1">
      <alignment horizontal="center" vertical="center"/>
    </xf>
    <xf numFmtId="0" fontId="38" fillId="12" borderId="72" xfId="0" applyFont="1" applyFill="1" applyBorder="1" applyAlignment="1">
      <alignment horizontal="left" vertical="center" wrapText="1" readingOrder="1"/>
    </xf>
    <xf numFmtId="0" fontId="38" fillId="12" borderId="72" xfId="0" applyFont="1" applyFill="1" applyBorder="1" applyAlignment="1">
      <alignment horizontal="center" vertical="center" wrapText="1" readingOrder="1"/>
    </xf>
    <xf numFmtId="0" fontId="45" fillId="12" borderId="72" xfId="0" applyFont="1" applyFill="1" applyBorder="1" applyAlignment="1">
      <alignment horizontal="center" vertical="center" wrapText="1" readingOrder="1"/>
    </xf>
    <xf numFmtId="9" fontId="42" fillId="12" borderId="72" xfId="0" applyNumberFormat="1" applyFont="1" applyFill="1" applyBorder="1" applyAlignment="1">
      <alignment horizontal="center" vertical="center" wrapText="1" readingOrder="1"/>
    </xf>
    <xf numFmtId="0" fontId="46" fillId="12" borderId="72" xfId="0" applyFont="1" applyFill="1" applyBorder="1" applyAlignment="1">
      <alignment horizontal="center" vertical="center" wrapText="1"/>
    </xf>
    <xf numFmtId="0" fontId="38" fillId="0" borderId="49" xfId="0" applyFont="1" applyBorder="1" applyAlignment="1">
      <alignment horizontal="left" vertical="center" wrapText="1" readingOrder="1"/>
    </xf>
    <xf numFmtId="0" fontId="38" fillId="0" borderId="0" xfId="0" applyFont="1" applyAlignment="1">
      <alignment horizontal="center" vertical="center" readingOrder="1"/>
    </xf>
    <xf numFmtId="0" fontId="47" fillId="0" borderId="49" xfId="0" applyFont="1" applyBorder="1" applyAlignment="1">
      <alignment horizontal="left" vertical="center" wrapText="1" readingOrder="1"/>
    </xf>
    <xf numFmtId="0" fontId="37" fillId="0" borderId="0" xfId="0" applyFont="1" applyAlignment="1">
      <alignment vertical="top" wrapText="1"/>
    </xf>
    <xf numFmtId="0" fontId="33" fillId="0" borderId="49" xfId="0" applyFont="1" applyBorder="1" applyAlignment="1">
      <alignment horizontal="center"/>
    </xf>
    <xf numFmtId="0" fontId="33" fillId="8" borderId="49" xfId="0" applyFont="1" applyFill="1" applyBorder="1" applyAlignment="1">
      <alignment vertical="center"/>
    </xf>
    <xf numFmtId="0" fontId="33" fillId="0" borderId="49" xfId="0" applyFont="1" applyBorder="1"/>
    <xf numFmtId="0" fontId="33" fillId="0" borderId="49" xfId="0" applyFont="1" applyBorder="1" applyAlignment="1">
      <alignment horizontal="left" wrapText="1"/>
    </xf>
    <xf numFmtId="0" fontId="42" fillId="12" borderId="72" xfId="0" applyFont="1" applyFill="1" applyBorder="1" applyAlignment="1">
      <alignment horizontal="center" vertical="center" wrapText="1" readingOrder="1"/>
    </xf>
    <xf numFmtId="167" fontId="33" fillId="0" borderId="49" xfId="0" applyNumberFormat="1" applyFont="1" applyBorder="1"/>
    <xf numFmtId="10" fontId="42" fillId="12" borderId="72" xfId="0" applyNumberFormat="1" applyFont="1" applyFill="1" applyBorder="1" applyAlignment="1">
      <alignment horizontal="center" vertical="center" wrapText="1" readingOrder="1"/>
    </xf>
    <xf numFmtId="0" fontId="37" fillId="0" borderId="49" xfId="0" applyFont="1" applyBorder="1" applyAlignment="1">
      <alignment horizontal="center" vertical="center"/>
    </xf>
    <xf numFmtId="0" fontId="37" fillId="0" borderId="49" xfId="0" applyFont="1" applyBorder="1" applyAlignment="1">
      <alignment horizontal="center" vertical="center" wrapText="1"/>
    </xf>
    <xf numFmtId="0" fontId="37" fillId="0" borderId="49" xfId="0" applyFont="1" applyBorder="1" applyAlignment="1">
      <alignment vertical="center"/>
    </xf>
    <xf numFmtId="0" fontId="37" fillId="0" borderId="49" xfId="0" applyFont="1" applyBorder="1" applyAlignment="1">
      <alignment horizontal="left" vertical="center" wrapText="1"/>
    </xf>
    <xf numFmtId="0" fontId="37" fillId="0" borderId="49" xfId="0" applyFont="1" applyBorder="1" applyAlignment="1">
      <alignment horizontal="center"/>
    </xf>
    <xf numFmtId="0" fontId="37" fillId="0" borderId="49" xfId="0" applyFont="1" applyBorder="1"/>
    <xf numFmtId="0" fontId="37" fillId="0" borderId="49" xfId="0" applyFont="1" applyBorder="1" applyAlignment="1">
      <alignment wrapText="1"/>
    </xf>
    <xf numFmtId="0" fontId="31" fillId="2" borderId="35" xfId="0" applyFont="1" applyFill="1" applyBorder="1" applyAlignment="1">
      <alignment horizontal="center" vertical="center"/>
    </xf>
    <xf numFmtId="37" fontId="12" fillId="2" borderId="21" xfId="0" applyNumberFormat="1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4" fontId="13" fillId="2" borderId="21" xfId="0" applyNumberFormat="1" applyFont="1" applyFill="1" applyBorder="1" applyAlignment="1">
      <alignment vertical="center"/>
    </xf>
    <xf numFmtId="4" fontId="13" fillId="2" borderId="36" xfId="0" applyNumberFormat="1" applyFont="1" applyFill="1" applyBorder="1" applyAlignment="1">
      <alignment vertical="center"/>
    </xf>
    <xf numFmtId="37" fontId="15" fillId="13" borderId="10" xfId="0" applyNumberFormat="1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center" vertical="center"/>
    </xf>
    <xf numFmtId="4" fontId="13" fillId="2" borderId="10" xfId="0" applyNumberFormat="1" applyFont="1" applyFill="1" applyBorder="1" applyAlignment="1">
      <alignment vertical="center"/>
    </xf>
    <xf numFmtId="4" fontId="17" fillId="13" borderId="10" xfId="0" applyNumberFormat="1" applyFont="1" applyFill="1" applyBorder="1" applyAlignment="1">
      <alignment vertical="center"/>
    </xf>
    <xf numFmtId="4" fontId="17" fillId="13" borderId="51" xfId="0" applyNumberFormat="1" applyFont="1" applyFill="1" applyBorder="1" applyAlignment="1">
      <alignment vertical="center"/>
    </xf>
    <xf numFmtId="37" fontId="15" fillId="5" borderId="10" xfId="0" applyNumberFormat="1" applyFont="1" applyFill="1" applyBorder="1" applyAlignment="1">
      <alignment horizontal="center" vertical="center"/>
    </xf>
    <xf numFmtId="4" fontId="17" fillId="5" borderId="17" xfId="0" applyNumberFormat="1" applyFont="1" applyFill="1" applyBorder="1" applyAlignment="1">
      <alignment vertical="center"/>
    </xf>
    <xf numFmtId="4" fontId="17" fillId="5" borderId="57" xfId="0" applyNumberFormat="1" applyFont="1" applyFill="1" applyBorder="1" applyAlignment="1">
      <alignment vertical="center"/>
    </xf>
    <xf numFmtId="0" fontId="12" fillId="2" borderId="26" xfId="0" applyFont="1" applyFill="1" applyBorder="1" applyAlignment="1">
      <alignment vertical="top" wrapText="1"/>
    </xf>
    <xf numFmtId="37" fontId="15" fillId="2" borderId="21" xfId="0" applyNumberFormat="1" applyFont="1" applyFill="1" applyBorder="1" applyAlignment="1">
      <alignment horizontal="center" vertical="center"/>
    </xf>
    <xf numFmtId="4" fontId="13" fillId="0" borderId="22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/>
    </xf>
    <xf numFmtId="4" fontId="13" fillId="0" borderId="12" xfId="0" applyNumberFormat="1" applyFont="1" applyBorder="1" applyAlignment="1">
      <alignment horizontal="right" vertical="center"/>
    </xf>
    <xf numFmtId="4" fontId="8" fillId="2" borderId="7" xfId="0" applyNumberFormat="1" applyFont="1" applyFill="1" applyBorder="1" applyAlignment="1">
      <alignment vertical="center"/>
    </xf>
    <xf numFmtId="37" fontId="15" fillId="6" borderId="21" xfId="0" applyNumberFormat="1" applyFont="1" applyFill="1" applyBorder="1" applyAlignment="1">
      <alignment horizontal="center" vertical="center"/>
    </xf>
    <xf numFmtId="37" fontId="12" fillId="6" borderId="21" xfId="0" applyNumberFormat="1" applyFont="1" applyFill="1" applyBorder="1" applyAlignment="1">
      <alignment vertical="center"/>
    </xf>
    <xf numFmtId="3" fontId="12" fillId="6" borderId="21" xfId="0" applyNumberFormat="1" applyFont="1" applyFill="1" applyBorder="1" applyAlignment="1">
      <alignment horizontal="center" vertical="center"/>
    </xf>
    <xf numFmtId="4" fontId="13" fillId="6" borderId="21" xfId="0" applyNumberFormat="1" applyFont="1" applyFill="1" applyBorder="1" applyAlignment="1">
      <alignment horizontal="center" vertical="center"/>
    </xf>
    <xf numFmtId="4" fontId="13" fillId="6" borderId="21" xfId="0" applyNumberFormat="1" applyFont="1" applyFill="1" applyBorder="1" applyAlignment="1">
      <alignment vertical="center"/>
    </xf>
    <xf numFmtId="4" fontId="13" fillId="6" borderId="36" xfId="0" applyNumberFormat="1" applyFont="1" applyFill="1" applyBorder="1" applyAlignment="1">
      <alignment vertical="center"/>
    </xf>
    <xf numFmtId="164" fontId="12" fillId="2" borderId="64" xfId="0" applyNumberFormat="1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 wrapText="1"/>
    </xf>
    <xf numFmtId="37" fontId="15" fillId="3" borderId="49" xfId="0" applyNumberFormat="1" applyFont="1" applyFill="1" applyBorder="1" applyAlignment="1">
      <alignment horizontal="center" vertical="center"/>
    </xf>
    <xf numFmtId="37" fontId="12" fillId="3" borderId="49" xfId="0" applyNumberFormat="1" applyFont="1" applyFill="1" applyBorder="1" applyAlignment="1">
      <alignment vertical="center"/>
    </xf>
    <xf numFmtId="4" fontId="13" fillId="3" borderId="49" xfId="0" applyNumberFormat="1" applyFont="1" applyFill="1" applyBorder="1" applyAlignment="1">
      <alignment horizontal="center" vertical="center"/>
    </xf>
    <xf numFmtId="4" fontId="13" fillId="3" borderId="49" xfId="0" applyNumberFormat="1" applyFont="1" applyFill="1" applyBorder="1" applyAlignment="1">
      <alignment vertical="center"/>
    </xf>
    <xf numFmtId="4" fontId="17" fillId="3" borderId="49" xfId="0" applyNumberFormat="1" applyFont="1" applyFill="1" applyBorder="1" applyAlignment="1">
      <alignment horizontal="right" vertical="center"/>
    </xf>
    <xf numFmtId="4" fontId="17" fillId="3" borderId="50" xfId="0" applyNumberFormat="1" applyFont="1" applyFill="1" applyBorder="1" applyAlignment="1">
      <alignment horizontal="right" vertical="center"/>
    </xf>
    <xf numFmtId="0" fontId="12" fillId="2" borderId="27" xfId="0" applyFont="1" applyFill="1" applyBorder="1" applyAlignment="1">
      <alignment vertical="top" wrapText="1"/>
    </xf>
    <xf numFmtId="37" fontId="12" fillId="6" borderId="49" xfId="0" applyNumberFormat="1" applyFont="1" applyFill="1" applyBorder="1" applyAlignment="1">
      <alignment vertical="center"/>
    </xf>
    <xf numFmtId="3" fontId="12" fillId="6" borderId="49" xfId="0" applyNumberFormat="1" applyFont="1" applyFill="1" applyBorder="1" applyAlignment="1">
      <alignment horizontal="center" vertical="center"/>
    </xf>
    <xf numFmtId="4" fontId="13" fillId="6" borderId="49" xfId="0" applyNumberFormat="1" applyFont="1" applyFill="1" applyBorder="1" applyAlignment="1">
      <alignment horizontal="center" vertical="center"/>
    </xf>
    <xf numFmtId="4" fontId="13" fillId="6" borderId="49" xfId="0" applyNumberFormat="1" applyFont="1" applyFill="1" applyBorder="1" applyAlignment="1">
      <alignment vertical="center"/>
    </xf>
    <xf numFmtId="37" fontId="15" fillId="2" borderId="21" xfId="0" applyNumberFormat="1" applyFont="1" applyFill="1" applyBorder="1" applyAlignment="1">
      <alignment horizontal="center" vertical="center" wrapText="1"/>
    </xf>
    <xf numFmtId="3" fontId="12" fillId="2" borderId="21" xfId="0" applyNumberFormat="1" applyFont="1" applyFill="1" applyBorder="1" applyAlignment="1">
      <alignment horizontal="center" vertical="center"/>
    </xf>
    <xf numFmtId="4" fontId="13" fillId="0" borderId="49" xfId="0" applyNumberFormat="1" applyFont="1" applyBorder="1" applyAlignment="1">
      <alignment horizontal="right" vertical="center"/>
    </xf>
    <xf numFmtId="4" fontId="13" fillId="0" borderId="50" xfId="0" applyNumberFormat="1" applyFont="1" applyBorder="1" applyAlignment="1">
      <alignment horizontal="right" vertical="center"/>
    </xf>
    <xf numFmtId="0" fontId="15" fillId="2" borderId="35" xfId="0" applyFont="1" applyFill="1" applyBorder="1" applyAlignment="1">
      <alignment horizontal="center" vertical="center" wrapText="1"/>
    </xf>
    <xf numFmtId="37" fontId="15" fillId="3" borderId="49" xfId="0" applyNumberFormat="1" applyFont="1" applyFill="1" applyBorder="1" applyAlignment="1">
      <alignment vertical="center"/>
    </xf>
    <xf numFmtId="3" fontId="15" fillId="3" borderId="49" xfId="0" applyNumberFormat="1" applyFont="1" applyFill="1" applyBorder="1" applyAlignment="1">
      <alignment horizontal="center" vertical="center"/>
    </xf>
    <xf numFmtId="4" fontId="17" fillId="3" borderId="49" xfId="0" applyNumberFormat="1" applyFont="1" applyFill="1" applyBorder="1" applyAlignment="1">
      <alignment horizontal="center" vertical="center"/>
    </xf>
    <xf numFmtId="4" fontId="17" fillId="3" borderId="49" xfId="0" applyNumberFormat="1" applyFont="1" applyFill="1" applyBorder="1" applyAlignment="1">
      <alignment vertical="center"/>
    </xf>
    <xf numFmtId="0" fontId="15" fillId="2" borderId="26" xfId="0" applyFont="1" applyFill="1" applyBorder="1" applyAlignment="1">
      <alignment vertical="center"/>
    </xf>
    <xf numFmtId="0" fontId="19" fillId="0" borderId="4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5" fillId="2" borderId="27" xfId="0" applyFont="1" applyFill="1" applyBorder="1" applyAlignment="1">
      <alignment vertical="center"/>
    </xf>
    <xf numFmtId="4" fontId="17" fillId="0" borderId="29" xfId="0" applyNumberFormat="1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center" vertical="center"/>
    </xf>
    <xf numFmtId="0" fontId="15" fillId="2" borderId="33" xfId="0" applyFont="1" applyFill="1" applyBorder="1" applyAlignment="1">
      <alignment vertical="center"/>
    </xf>
    <xf numFmtId="0" fontId="33" fillId="0" borderId="0" xfId="0" applyFont="1" applyAlignment="1">
      <alignment horizontal="left"/>
    </xf>
    <xf numFmtId="0" fontId="33" fillId="0" borderId="49" xfId="0" applyFont="1" applyBorder="1" applyAlignment="1">
      <alignment horizontal="left" vertical="center"/>
    </xf>
    <xf numFmtId="0" fontId="33" fillId="0" borderId="49" xfId="0" applyFont="1" applyBorder="1" applyAlignment="1">
      <alignment horizontal="left"/>
    </xf>
    <xf numFmtId="0" fontId="9" fillId="2" borderId="38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0" borderId="20" xfId="0" applyFont="1" applyBorder="1"/>
    <xf numFmtId="0" fontId="10" fillId="0" borderId="9" xfId="0" applyFont="1" applyBorder="1"/>
    <xf numFmtId="0" fontId="10" fillId="0" borderId="16" xfId="0" applyFont="1" applyBorder="1"/>
    <xf numFmtId="0" fontId="10" fillId="0" borderId="28" xfId="0" applyFont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0" borderId="11" xfId="0" applyFont="1" applyBorder="1"/>
    <xf numFmtId="0" fontId="10" fillId="0" borderId="18" xfId="0" applyFont="1" applyBorder="1"/>
    <xf numFmtId="164" fontId="9" fillId="2" borderId="8" xfId="0" applyNumberFormat="1" applyFont="1" applyFill="1" applyBorder="1" applyAlignment="1">
      <alignment horizontal="center" vertical="center"/>
    </xf>
    <xf numFmtId="0" fontId="10" fillId="0" borderId="13" xfId="0" applyFont="1" applyBorder="1"/>
    <xf numFmtId="0" fontId="4" fillId="0" borderId="0" xfId="0" applyFont="1" applyAlignment="1">
      <alignment horizontal="left" vertical="top" wrapText="1"/>
    </xf>
    <xf numFmtId="0" fontId="10" fillId="0" borderId="12" xfId="0" applyFont="1" applyBorder="1"/>
    <xf numFmtId="0" fontId="10" fillId="0" borderId="19" xfId="0" applyFont="1" applyBorder="1"/>
    <xf numFmtId="0" fontId="9" fillId="2" borderId="38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37" fontId="12" fillId="2" borderId="22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10" fillId="0" borderId="39" xfId="0" applyFont="1" applyBorder="1"/>
    <xf numFmtId="0" fontId="10" fillId="0" borderId="41" xfId="0" applyFont="1" applyBorder="1"/>
    <xf numFmtId="0" fontId="10" fillId="0" borderId="44" xfId="0" applyFont="1" applyBorder="1"/>
    <xf numFmtId="0" fontId="12" fillId="2" borderId="43" xfId="0" applyFont="1" applyFill="1" applyBorder="1" applyAlignment="1">
      <alignment horizontal="left" vertical="center" wrapText="1"/>
    </xf>
    <xf numFmtId="0" fontId="10" fillId="0" borderId="48" xfId="0" applyFont="1" applyBorder="1"/>
    <xf numFmtId="3" fontId="12" fillId="2" borderId="22" xfId="0" applyNumberFormat="1" applyFont="1" applyFill="1" applyBorder="1" applyAlignment="1">
      <alignment horizontal="center" vertical="center" wrapText="1"/>
    </xf>
    <xf numFmtId="3" fontId="12" fillId="0" borderId="22" xfId="0" applyNumberFormat="1" applyFont="1" applyBorder="1" applyAlignment="1">
      <alignment horizontal="center" vertical="center"/>
    </xf>
    <xf numFmtId="0" fontId="10" fillId="0" borderId="54" xfId="0" applyFont="1" applyBorder="1"/>
    <xf numFmtId="0" fontId="12" fillId="2" borderId="22" xfId="0" applyFont="1" applyFill="1" applyBorder="1" applyAlignment="1">
      <alignment horizontal="left" vertical="center" wrapText="1"/>
    </xf>
    <xf numFmtId="0" fontId="15" fillId="2" borderId="38" xfId="0" applyFont="1" applyFill="1" applyBorder="1" applyAlignment="1">
      <alignment horizontal="left" vertical="center"/>
    </xf>
    <xf numFmtId="0" fontId="15" fillId="2" borderId="38" xfId="0" applyFont="1" applyFill="1" applyBorder="1" applyAlignment="1">
      <alignment horizontal="center" vertical="center"/>
    </xf>
    <xf numFmtId="0" fontId="10" fillId="0" borderId="32" xfId="0" applyFont="1" applyBorder="1"/>
    <xf numFmtId="0" fontId="10" fillId="0" borderId="47" xfId="0" applyFont="1" applyBorder="1"/>
    <xf numFmtId="37" fontId="20" fillId="0" borderId="0" xfId="0" applyNumberFormat="1" applyFont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70" fontId="9" fillId="2" borderId="5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3" fontId="13" fillId="2" borderId="22" xfId="0" applyNumberFormat="1" applyFont="1" applyFill="1" applyBorder="1" applyAlignment="1">
      <alignment horizontal="center" vertical="center"/>
    </xf>
    <xf numFmtId="164" fontId="9" fillId="2" borderId="60" xfId="0" applyNumberFormat="1" applyFont="1" applyFill="1" applyBorder="1" applyAlignment="1">
      <alignment horizontal="center" vertical="center"/>
    </xf>
    <xf numFmtId="0" fontId="10" fillId="0" borderId="62" xfId="0" applyFont="1" applyBorder="1"/>
    <xf numFmtId="0" fontId="29" fillId="4" borderId="53" xfId="0" applyFont="1" applyFill="1" applyBorder="1" applyAlignment="1">
      <alignment horizontal="center" vertical="center"/>
    </xf>
    <xf numFmtId="10" fontId="29" fillId="4" borderId="5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10" fontId="29" fillId="4" borderId="67" xfId="0" applyNumberFormat="1" applyFont="1" applyFill="1" applyBorder="1" applyAlignment="1">
      <alignment horizontal="center" vertical="center"/>
    </xf>
    <xf numFmtId="0" fontId="10" fillId="0" borderId="69" xfId="0" applyFont="1" applyBorder="1"/>
    <xf numFmtId="0" fontId="15" fillId="2" borderId="22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1" fontId="12" fillId="2" borderId="22" xfId="0" applyNumberFormat="1" applyFont="1" applyFill="1" applyBorder="1" applyAlignment="1">
      <alignment horizontal="left" vertical="center" wrapText="1"/>
    </xf>
    <xf numFmtId="0" fontId="29" fillId="4" borderId="66" xfId="0" applyFont="1" applyFill="1" applyBorder="1" applyAlignment="1">
      <alignment horizontal="center" vertical="center"/>
    </xf>
    <xf numFmtId="0" fontId="10" fillId="0" borderId="68" xfId="0" applyFont="1" applyBorder="1"/>
    <xf numFmtId="0" fontId="29" fillId="4" borderId="59" xfId="0" applyFont="1" applyFill="1" applyBorder="1" applyAlignment="1">
      <alignment horizontal="center" vertical="center"/>
    </xf>
    <xf numFmtId="0" fontId="10" fillId="0" borderId="71" xfId="0" applyFont="1" applyBorder="1"/>
    <xf numFmtId="0" fontId="35" fillId="0" borderId="0" xfId="0" applyFont="1" applyAlignment="1">
      <alignment horizontal="left" vertical="center" wrapText="1"/>
    </xf>
    <xf numFmtId="172" fontId="34" fillId="6" borderId="93" xfId="0" applyNumberFormat="1" applyFont="1" applyFill="1" applyBorder="1" applyAlignment="1">
      <alignment horizontal="center" vertical="top"/>
    </xf>
    <xf numFmtId="0" fontId="10" fillId="0" borderId="94" xfId="0" applyFont="1" applyBorder="1"/>
    <xf numFmtId="0" fontId="10" fillId="0" borderId="95" xfId="0" applyFont="1" applyBorder="1"/>
    <xf numFmtId="0" fontId="32" fillId="0" borderId="0" xfId="0" applyFont="1" applyAlignment="1">
      <alignment horizontal="center"/>
    </xf>
    <xf numFmtId="0" fontId="35" fillId="0" borderId="76" xfId="0" applyFont="1" applyBorder="1" applyAlignment="1">
      <alignment horizontal="left" vertical="center" wrapText="1"/>
    </xf>
    <xf numFmtId="0" fontId="10" fillId="0" borderId="83" xfId="0" applyFont="1" applyBorder="1"/>
    <xf numFmtId="0" fontId="33" fillId="8" borderId="22" xfId="0" applyFont="1" applyFill="1" applyBorder="1" applyAlignment="1">
      <alignment horizontal="center" vertical="center"/>
    </xf>
    <xf numFmtId="167" fontId="33" fillId="8" borderId="103" xfId="0" applyNumberFormat="1" applyFont="1" applyFill="1" applyBorder="1" applyAlignment="1">
      <alignment horizontal="center" vertical="center"/>
    </xf>
    <xf numFmtId="0" fontId="10" fillId="0" borderId="80" xfId="0" applyFont="1" applyBorder="1"/>
    <xf numFmtId="0" fontId="10" fillId="0" borderId="104" xfId="0" applyFont="1" applyBorder="1"/>
    <xf numFmtId="0" fontId="40" fillId="9" borderId="100" xfId="0" applyFont="1" applyFill="1" applyBorder="1" applyAlignment="1">
      <alignment horizontal="center" vertical="center" wrapText="1" readingOrder="1"/>
    </xf>
    <xf numFmtId="0" fontId="10" fillId="0" borderId="102" xfId="0" applyFont="1" applyBorder="1"/>
    <xf numFmtId="0" fontId="41" fillId="9" borderId="100" xfId="0" applyFont="1" applyFill="1" applyBorder="1" applyAlignment="1">
      <alignment horizontal="center" vertical="center" wrapText="1" readingOrder="1"/>
    </xf>
    <xf numFmtId="0" fontId="42" fillId="10" borderId="100" xfId="0" applyFont="1" applyFill="1" applyBorder="1" applyAlignment="1">
      <alignment horizontal="center" vertical="center" wrapText="1" readingOrder="1"/>
    </xf>
    <xf numFmtId="0" fontId="44" fillId="11" borderId="90" xfId="0" applyFont="1" applyFill="1" applyBorder="1" applyAlignment="1">
      <alignment horizontal="left" vertical="center" wrapText="1" readingOrder="1"/>
    </xf>
    <xf numFmtId="0" fontId="10" fillId="0" borderId="91" xfId="0" applyFont="1" applyBorder="1"/>
    <xf numFmtId="0" fontId="10" fillId="0" borderId="92" xfId="0" applyFont="1" applyBorder="1"/>
    <xf numFmtId="0" fontId="48" fillId="0" borderId="0" xfId="0" applyFont="1" applyAlignment="1">
      <alignment horizontal="center" vertical="center"/>
    </xf>
    <xf numFmtId="164" fontId="12" fillId="2" borderId="40" xfId="0" applyNumberFormat="1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4" fontId="13" fillId="2" borderId="53" xfId="0" applyNumberFormat="1" applyFont="1" applyFill="1" applyBorder="1" applyAlignment="1">
      <alignment horizontal="center" vertical="center"/>
    </xf>
    <xf numFmtId="0" fontId="33" fillId="8" borderId="103" xfId="0" applyFont="1" applyFill="1" applyBorder="1" applyAlignment="1">
      <alignment horizontal="center"/>
    </xf>
    <xf numFmtId="4" fontId="13" fillId="0" borderId="22" xfId="0" applyNumberFormat="1" applyFont="1" applyFill="1" applyBorder="1" applyAlignment="1">
      <alignment horizontal="center" vertical="center"/>
    </xf>
    <xf numFmtId="4" fontId="13" fillId="0" borderId="43" xfId="0" applyNumberFormat="1" applyFont="1" applyFill="1" applyBorder="1" applyAlignment="1">
      <alignment horizontal="center" vertical="center"/>
    </xf>
    <xf numFmtId="0" fontId="10" fillId="0" borderId="18" xfId="0" applyFont="1" applyFill="1" applyBorder="1"/>
    <xf numFmtId="0" fontId="10" fillId="0" borderId="48" xfId="0" applyFont="1" applyFill="1" applyBorder="1"/>
    <xf numFmtId="4" fontId="13" fillId="0" borderId="22" xfId="0" applyNumberFormat="1" applyFont="1" applyFill="1" applyBorder="1" applyAlignment="1">
      <alignment horizontal="center" vertical="center" wrapText="1"/>
    </xf>
    <xf numFmtId="37" fontId="12" fillId="2" borderId="68" xfId="0" applyNumberFormat="1" applyFont="1" applyFill="1" applyBorder="1" applyAlignment="1">
      <alignment vertical="center"/>
    </xf>
    <xf numFmtId="37" fontId="15" fillId="2" borderId="68" xfId="0" applyNumberFormat="1" applyFont="1" applyFill="1" applyBorder="1" applyAlignment="1">
      <alignment horizontal="center" vertical="center"/>
    </xf>
    <xf numFmtId="37" fontId="12" fillId="2" borderId="44" xfId="0" applyNumberFormat="1" applyFont="1" applyFill="1" applyBorder="1" applyAlignment="1">
      <alignment horizontal="center" vertical="center"/>
    </xf>
    <xf numFmtId="0" fontId="10" fillId="0" borderId="52" xfId="0" applyFont="1" applyBorder="1"/>
    <xf numFmtId="0" fontId="12" fillId="2" borderId="105" xfId="0" applyFont="1" applyFill="1" applyBorder="1" applyAlignment="1">
      <alignment horizontal="left" vertical="center" wrapText="1"/>
    </xf>
    <xf numFmtId="0" fontId="10" fillId="0" borderId="106" xfId="0" applyFont="1" applyBorder="1"/>
    <xf numFmtId="0" fontId="15" fillId="2" borderId="107" xfId="0" applyFont="1" applyFill="1" applyBorder="1" applyAlignment="1">
      <alignment horizontal="center" vertical="center"/>
    </xf>
    <xf numFmtId="0" fontId="10" fillId="0" borderId="107" xfId="0" applyFont="1" applyBorder="1"/>
    <xf numFmtId="0" fontId="19" fillId="0" borderId="38" xfId="0" applyFont="1" applyBorder="1" applyAlignment="1">
      <alignment horizontal="center" vertical="center"/>
    </xf>
    <xf numFmtId="37" fontId="9" fillId="2" borderId="54" xfId="0" applyNumberFormat="1" applyFont="1" applyFill="1" applyBorder="1" applyAlignment="1">
      <alignment horizontal="center" vertical="center"/>
    </xf>
    <xf numFmtId="0" fontId="10" fillId="0" borderId="38" xfId="0" applyFont="1" applyBorder="1"/>
    <xf numFmtId="0" fontId="11" fillId="2" borderId="54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37" fontId="12" fillId="2" borderId="54" xfId="0" applyNumberFormat="1" applyFont="1" applyFill="1" applyBorder="1" applyAlignment="1">
      <alignment vertical="center"/>
    </xf>
    <xf numFmtId="3" fontId="12" fillId="2" borderId="54" xfId="0" applyNumberFormat="1" applyFont="1" applyFill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4" fontId="17" fillId="2" borderId="38" xfId="0" applyNumberFormat="1" applyFont="1" applyFill="1" applyBorder="1" applyAlignment="1">
      <alignment horizontal="center" vertical="center"/>
    </xf>
    <xf numFmtId="4" fontId="17" fillId="0" borderId="54" xfId="0" applyNumberFormat="1" applyFont="1" applyBorder="1" applyAlignment="1">
      <alignment horizontal="center" vertical="center"/>
    </xf>
    <xf numFmtId="0" fontId="10" fillId="0" borderId="108" xfId="0" applyFont="1" applyBorder="1"/>
    <xf numFmtId="37" fontId="12" fillId="2" borderId="109" xfId="0" applyNumberFormat="1" applyFont="1" applyFill="1" applyBorder="1" applyAlignment="1">
      <alignment vertical="center"/>
    </xf>
    <xf numFmtId="37" fontId="12" fillId="2" borderId="110" xfId="0" applyNumberFormat="1" applyFont="1" applyFill="1" applyBorder="1" applyAlignment="1">
      <alignment vertical="center"/>
    </xf>
    <xf numFmtId="0" fontId="16" fillId="0" borderId="111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164" fontId="8" fillId="2" borderId="112" xfId="0" applyNumberFormat="1" applyFont="1" applyFill="1" applyBorder="1" applyAlignment="1">
      <alignment vertical="center"/>
    </xf>
    <xf numFmtId="0" fontId="9" fillId="2" borderId="113" xfId="0" applyFont="1" applyFill="1" applyBorder="1" applyAlignment="1">
      <alignment vertical="center"/>
    </xf>
    <xf numFmtId="0" fontId="8" fillId="2" borderId="114" xfId="0" applyFont="1" applyFill="1" applyBorder="1" applyAlignment="1">
      <alignment vertical="center"/>
    </xf>
    <xf numFmtId="0" fontId="9" fillId="2" borderId="114" xfId="0" applyFont="1" applyFill="1" applyBorder="1" applyAlignment="1">
      <alignment horizontal="center" vertical="center"/>
    </xf>
    <xf numFmtId="0" fontId="9" fillId="2" borderId="113" xfId="0" applyFont="1" applyFill="1" applyBorder="1" applyAlignment="1">
      <alignment horizontal="center" vertical="center" wrapText="1"/>
    </xf>
    <xf numFmtId="0" fontId="9" fillId="2" borderId="114" xfId="0" applyFont="1" applyFill="1" applyBorder="1" applyAlignment="1">
      <alignment horizontal="center" vertical="center" wrapText="1"/>
    </xf>
    <xf numFmtId="0" fontId="9" fillId="2" borderId="115" xfId="0" applyFont="1" applyFill="1" applyBorder="1" applyAlignment="1">
      <alignment horizontal="center" vertical="center" wrapText="1"/>
    </xf>
    <xf numFmtId="164" fontId="9" fillId="2" borderId="116" xfId="0" applyNumberFormat="1" applyFont="1" applyFill="1" applyBorder="1" applyAlignment="1">
      <alignment horizontal="center" vertical="center"/>
    </xf>
    <xf numFmtId="0" fontId="10" fillId="0" borderId="117" xfId="0" applyFont="1" applyBorder="1"/>
    <xf numFmtId="0" fontId="10" fillId="0" borderId="116" xfId="0" applyFont="1" applyBorder="1"/>
    <xf numFmtId="164" fontId="8" fillId="2" borderId="118" xfId="0" applyNumberFormat="1" applyFont="1" applyFill="1" applyBorder="1" applyAlignment="1">
      <alignment vertical="center"/>
    </xf>
    <xf numFmtId="0" fontId="10" fillId="0" borderId="119" xfId="0" applyFont="1" applyBorder="1"/>
    <xf numFmtId="49" fontId="12" fillId="2" borderId="116" xfId="0" applyNumberFormat="1" applyFont="1" applyFill="1" applyBorder="1" applyAlignment="1">
      <alignment horizontal="center" vertical="center"/>
    </xf>
    <xf numFmtId="4" fontId="13" fillId="0" borderId="120" xfId="0" applyNumberFormat="1" applyFont="1" applyFill="1" applyBorder="1" applyAlignment="1">
      <alignment horizontal="center" vertical="center"/>
    </xf>
    <xf numFmtId="0" fontId="10" fillId="0" borderId="118" xfId="0" applyFont="1" applyBorder="1"/>
    <xf numFmtId="0" fontId="10" fillId="0" borderId="119" xfId="0" applyFont="1" applyFill="1" applyBorder="1"/>
    <xf numFmtId="49" fontId="12" fillId="2" borderId="121" xfId="0" applyNumberFormat="1" applyFont="1" applyFill="1" applyBorder="1" applyAlignment="1">
      <alignment horizontal="center" vertical="center"/>
    </xf>
    <xf numFmtId="0" fontId="10" fillId="0" borderId="122" xfId="0" applyFont="1" applyBorder="1"/>
    <xf numFmtId="164" fontId="12" fillId="2" borderId="121" xfId="0" applyNumberFormat="1" applyFont="1" applyFill="1" applyBorder="1" applyAlignment="1">
      <alignment vertical="center"/>
    </xf>
    <xf numFmtId="0" fontId="19" fillId="0" borderId="117" xfId="0" applyFont="1" applyBorder="1" applyAlignment="1">
      <alignment horizontal="center" vertical="center"/>
    </xf>
    <xf numFmtId="4" fontId="17" fillId="0" borderId="117" xfId="0" applyNumberFormat="1" applyFont="1" applyBorder="1" applyAlignment="1">
      <alignment horizontal="center" vertical="center"/>
    </xf>
    <xf numFmtId="164" fontId="12" fillId="2" borderId="123" xfId="0" applyNumberFormat="1" applyFont="1" applyFill="1" applyBorder="1" applyAlignment="1">
      <alignment vertical="center"/>
    </xf>
    <xf numFmtId="0" fontId="16" fillId="0" borderId="124" xfId="0" applyFont="1" applyBorder="1" applyAlignment="1">
      <alignment horizontal="center" vertical="center"/>
    </xf>
    <xf numFmtId="3" fontId="13" fillId="0" borderId="38" xfId="0" applyNumberFormat="1" applyFont="1" applyBorder="1" applyAlignment="1">
      <alignment horizontal="center" vertical="center"/>
    </xf>
    <xf numFmtId="10" fontId="17" fillId="0" borderId="38" xfId="0" applyNumberFormat="1" applyFont="1" applyBorder="1" applyAlignment="1">
      <alignment horizontal="center" vertical="center"/>
    </xf>
    <xf numFmtId="3" fontId="17" fillId="0" borderId="38" xfId="0" applyNumberFormat="1" applyFont="1" applyBorder="1" applyAlignment="1">
      <alignment horizontal="center" vertical="center"/>
    </xf>
    <xf numFmtId="164" fontId="8" fillId="0" borderId="112" xfId="0" applyNumberFormat="1" applyFont="1" applyBorder="1" applyAlignment="1">
      <alignment vertical="center"/>
    </xf>
    <xf numFmtId="0" fontId="9" fillId="0" borderId="114" xfId="0" applyFont="1" applyBorder="1" applyAlignment="1">
      <alignment vertical="center"/>
    </xf>
    <xf numFmtId="0" fontId="8" fillId="0" borderId="114" xfId="0" applyFont="1" applyBorder="1" applyAlignment="1">
      <alignment vertical="center"/>
    </xf>
    <xf numFmtId="0" fontId="9" fillId="0" borderId="113" xfId="0" applyFont="1" applyBorder="1" applyAlignment="1">
      <alignment horizontal="center" vertical="center" wrapText="1"/>
    </xf>
    <xf numFmtId="0" fontId="9" fillId="0" borderId="115" xfId="0" applyFont="1" applyBorder="1" applyAlignment="1">
      <alignment horizontal="center" vertical="center" wrapText="1"/>
    </xf>
    <xf numFmtId="164" fontId="9" fillId="0" borderId="116" xfId="0" applyNumberFormat="1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37" fontId="9" fillId="0" borderId="54" xfId="0" applyNumberFormat="1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164" fontId="8" fillId="0" borderId="118" xfId="0" applyNumberFormat="1" applyFont="1" applyBorder="1" applyAlignment="1">
      <alignment vertical="center"/>
    </xf>
    <xf numFmtId="164" fontId="8" fillId="0" borderId="116" xfId="0" applyNumberFormat="1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49" fontId="12" fillId="0" borderId="116" xfId="0" applyNumberFormat="1" applyFont="1" applyBorder="1" applyAlignment="1">
      <alignment horizontal="center" vertical="center"/>
    </xf>
    <xf numFmtId="0" fontId="12" fillId="0" borderId="54" xfId="0" applyFont="1" applyBorder="1" applyAlignment="1">
      <alignment vertical="center"/>
    </xf>
    <xf numFmtId="37" fontId="12" fillId="0" borderId="54" xfId="0" applyNumberFormat="1" applyFont="1" applyBorder="1" applyAlignment="1">
      <alignment horizontal="center" vertical="center"/>
    </xf>
    <xf numFmtId="37" fontId="12" fillId="0" borderId="54" xfId="0" applyNumberFormat="1" applyFont="1" applyBorder="1" applyAlignment="1">
      <alignment vertical="center"/>
    </xf>
    <xf numFmtId="3" fontId="12" fillId="0" borderId="54" xfId="0" applyNumberFormat="1" applyFont="1" applyBorder="1" applyAlignment="1">
      <alignment horizontal="center" vertical="center"/>
    </xf>
    <xf numFmtId="3" fontId="13" fillId="0" borderId="117" xfId="0" applyNumberFormat="1" applyFont="1" applyBorder="1" applyAlignment="1">
      <alignment horizontal="center" vertical="center"/>
    </xf>
    <xf numFmtId="164" fontId="12" fillId="0" borderId="116" xfId="0" applyNumberFormat="1" applyFont="1" applyBorder="1" applyAlignment="1">
      <alignment vertical="center"/>
    </xf>
    <xf numFmtId="0" fontId="14" fillId="0" borderId="54" xfId="0" applyFont="1" applyBorder="1" applyAlignment="1">
      <alignment vertical="center" wrapText="1"/>
    </xf>
    <xf numFmtId="10" fontId="17" fillId="0" borderId="117" xfId="0" applyNumberFormat="1" applyFont="1" applyBorder="1" applyAlignment="1">
      <alignment horizontal="center" vertical="center"/>
    </xf>
    <xf numFmtId="164" fontId="12" fillId="2" borderId="118" xfId="0" applyNumberFormat="1" applyFont="1" applyFill="1" applyBorder="1" applyAlignment="1">
      <alignment vertical="center"/>
    </xf>
    <xf numFmtId="0" fontId="14" fillId="2" borderId="18" xfId="0" applyFont="1" applyFill="1" applyBorder="1" applyAlignment="1">
      <alignment vertical="center"/>
    </xf>
    <xf numFmtId="37" fontId="12" fillId="2" borderId="18" xfId="0" applyNumberFormat="1" applyFont="1" applyFill="1" applyBorder="1" applyAlignment="1">
      <alignment vertical="center"/>
    </xf>
    <xf numFmtId="4" fontId="17" fillId="0" borderId="119" xfId="0" applyNumberFormat="1" applyFont="1" applyBorder="1" applyAlignment="1">
      <alignment horizontal="center" vertical="center"/>
    </xf>
    <xf numFmtId="164" fontId="12" fillId="2" borderId="116" xfId="0" applyNumberFormat="1" applyFont="1" applyFill="1" applyBorder="1" applyAlignment="1">
      <alignment vertical="center"/>
    </xf>
    <xf numFmtId="10" fontId="17" fillId="2" borderId="38" xfId="0" applyNumberFormat="1" applyFont="1" applyFill="1" applyBorder="1" applyAlignment="1">
      <alignment horizontal="center" vertical="center"/>
    </xf>
    <xf numFmtId="37" fontId="15" fillId="2" borderId="54" xfId="0" applyNumberFormat="1" applyFont="1" applyFill="1" applyBorder="1" applyAlignment="1">
      <alignment horizontal="center" vertical="center"/>
    </xf>
    <xf numFmtId="3" fontId="17" fillId="2" borderId="38" xfId="0" applyNumberFormat="1" applyFont="1" applyFill="1" applyBorder="1" applyAlignment="1">
      <alignment horizontal="center" vertical="center"/>
    </xf>
    <xf numFmtId="3" fontId="17" fillId="0" borderId="117" xfId="0" applyNumberFormat="1" applyFont="1" applyBorder="1" applyAlignment="1">
      <alignment horizontal="center" vertical="center"/>
    </xf>
    <xf numFmtId="164" fontId="12" fillId="2" borderId="125" xfId="0" applyNumberFormat="1" applyFont="1" applyFill="1" applyBorder="1" applyAlignment="1">
      <alignment vertical="center"/>
    </xf>
    <xf numFmtId="0" fontId="10" fillId="0" borderId="110" xfId="0" applyFont="1" applyBorder="1"/>
    <xf numFmtId="0" fontId="8" fillId="2" borderId="111" xfId="0" applyFont="1" applyFill="1" applyBorder="1" applyAlignment="1">
      <alignment horizontal="center" vertical="center"/>
    </xf>
    <xf numFmtId="0" fontId="8" fillId="2" borderId="124" xfId="0" applyFont="1" applyFill="1" applyBorder="1" applyAlignment="1">
      <alignment horizontal="center" vertical="center"/>
    </xf>
    <xf numFmtId="0" fontId="9" fillId="2" borderId="114" xfId="0" applyFont="1" applyFill="1" applyBorder="1" applyAlignment="1">
      <alignment vertical="center"/>
    </xf>
    <xf numFmtId="0" fontId="9" fillId="2" borderId="126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/>
    </xf>
    <xf numFmtId="0" fontId="10" fillId="0" borderId="127" xfId="0" applyFont="1" applyBorder="1"/>
    <xf numFmtId="0" fontId="11" fillId="2" borderId="18" xfId="0" applyFont="1" applyFill="1" applyBorder="1" applyAlignment="1">
      <alignment vertical="center"/>
    </xf>
    <xf numFmtId="0" fontId="10" fillId="0" borderId="128" xfId="0" applyFont="1" applyBorder="1"/>
    <xf numFmtId="49" fontId="12" fillId="2" borderId="116" xfId="0" applyNumberFormat="1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3" fontId="12" fillId="2" borderId="38" xfId="0" applyNumberFormat="1" applyFont="1" applyFill="1" applyBorder="1" applyAlignment="1">
      <alignment horizontal="center" vertical="center"/>
    </xf>
    <xf numFmtId="3" fontId="12" fillId="0" borderId="38" xfId="0" applyNumberFormat="1" applyFont="1" applyBorder="1" applyAlignment="1">
      <alignment horizontal="center" vertical="center"/>
    </xf>
    <xf numFmtId="3" fontId="12" fillId="0" borderId="127" xfId="0" applyNumberFormat="1" applyFont="1" applyBorder="1" applyAlignment="1">
      <alignment horizontal="center" vertical="center"/>
    </xf>
    <xf numFmtId="3" fontId="12" fillId="0" borderId="3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vertical="center"/>
    </xf>
    <xf numFmtId="166" fontId="12" fillId="2" borderId="18" xfId="0" applyNumberFormat="1" applyFont="1" applyFill="1" applyBorder="1" applyAlignment="1">
      <alignment vertical="center"/>
    </xf>
    <xf numFmtId="4" fontId="19" fillId="2" borderId="38" xfId="0" applyNumberFormat="1" applyFont="1" applyFill="1" applyBorder="1" applyAlignment="1">
      <alignment horizontal="center" vertical="center"/>
    </xf>
    <xf numFmtId="4" fontId="19" fillId="0" borderId="38" xfId="0" applyNumberFormat="1" applyFont="1" applyBorder="1" applyAlignment="1">
      <alignment horizontal="center" vertical="center"/>
    </xf>
    <xf numFmtId="4" fontId="19" fillId="0" borderId="127" xfId="0" applyNumberFormat="1" applyFont="1" applyBorder="1" applyAlignment="1">
      <alignment horizontal="center" vertical="center"/>
    </xf>
    <xf numFmtId="0" fontId="15" fillId="2" borderId="129" xfId="0" applyFont="1" applyFill="1" applyBorder="1" applyAlignment="1">
      <alignment horizontal="center" vertical="center"/>
    </xf>
    <xf numFmtId="166" fontId="15" fillId="2" borderId="110" xfId="0" applyNumberFormat="1" applyFont="1" applyFill="1" applyBorder="1" applyAlignment="1">
      <alignment horizontal="center" vertical="center"/>
    </xf>
    <xf numFmtId="3" fontId="17" fillId="2" borderId="130" xfId="0" applyNumberFormat="1" applyFont="1" applyFill="1" applyBorder="1" applyAlignment="1">
      <alignment horizontal="center" vertical="center"/>
    </xf>
    <xf numFmtId="3" fontId="17" fillId="0" borderId="129" xfId="0" applyNumberFormat="1" applyFont="1" applyBorder="1" applyAlignment="1">
      <alignment horizontal="center" vertical="center"/>
    </xf>
    <xf numFmtId="3" fontId="17" fillId="2" borderId="129" xfId="0" applyNumberFormat="1" applyFont="1" applyFill="1" applyBorder="1" applyAlignment="1">
      <alignment horizontal="center" vertical="center"/>
    </xf>
    <xf numFmtId="3" fontId="17" fillId="0" borderId="130" xfId="0" applyNumberFormat="1" applyFont="1" applyBorder="1" applyAlignment="1">
      <alignment horizontal="center" vertical="center"/>
    </xf>
    <xf numFmtId="3" fontId="17" fillId="0" borderId="131" xfId="0" applyNumberFormat="1" applyFont="1" applyBorder="1" applyAlignment="1">
      <alignment horizontal="center" vertical="center"/>
    </xf>
    <xf numFmtId="0" fontId="3" fillId="0" borderId="61" xfId="0" applyFont="1" applyBorder="1" applyAlignment="1">
      <alignment horizontal="left" vertical="top" wrapText="1"/>
    </xf>
    <xf numFmtId="0" fontId="9" fillId="0" borderId="132" xfId="0" applyFont="1" applyBorder="1" applyAlignment="1">
      <alignment horizontal="center" vertical="center"/>
    </xf>
    <xf numFmtId="0" fontId="9" fillId="0" borderId="133" xfId="0" applyFont="1" applyBorder="1" applyAlignment="1">
      <alignment horizontal="center" vertical="center" wrapText="1"/>
    </xf>
    <xf numFmtId="0" fontId="10" fillId="0" borderId="134" xfId="0" applyFont="1" applyBorder="1"/>
    <xf numFmtId="0" fontId="9" fillId="0" borderId="135" xfId="0" applyFont="1" applyBorder="1" applyAlignment="1">
      <alignment horizontal="center" vertical="center" wrapText="1"/>
    </xf>
    <xf numFmtId="0" fontId="9" fillId="0" borderId="133" xfId="0" applyFont="1" applyBorder="1" applyAlignment="1">
      <alignment horizontal="center" vertical="center" wrapText="1"/>
    </xf>
    <xf numFmtId="0" fontId="9" fillId="0" borderId="136" xfId="0" applyFont="1" applyBorder="1" applyAlignment="1">
      <alignment horizontal="center" vertical="center" wrapText="1"/>
    </xf>
    <xf numFmtId="1" fontId="12" fillId="2" borderId="137" xfId="0" applyNumberFormat="1" applyFont="1" applyFill="1" applyBorder="1" applyAlignment="1">
      <alignment horizontal="center" vertical="center" wrapText="1"/>
    </xf>
    <xf numFmtId="3" fontId="12" fillId="2" borderId="103" xfId="0" applyNumberFormat="1" applyFont="1" applyFill="1" applyBorder="1" applyAlignment="1">
      <alignment horizontal="center" vertical="center"/>
    </xf>
    <xf numFmtId="3" fontId="12" fillId="2" borderId="138" xfId="0" applyNumberFormat="1" applyFont="1" applyFill="1" applyBorder="1" applyAlignment="1">
      <alignment horizontal="center" vertical="center"/>
    </xf>
    <xf numFmtId="0" fontId="15" fillId="2" borderId="139" xfId="0" applyFont="1" applyFill="1" applyBorder="1" applyAlignment="1">
      <alignment horizontal="center" vertical="center"/>
    </xf>
    <xf numFmtId="0" fontId="10" fillId="0" borderId="140" xfId="0" applyFont="1" applyBorder="1"/>
    <xf numFmtId="0" fontId="10" fillId="0" borderId="141" xfId="0" applyFont="1" applyBorder="1"/>
    <xf numFmtId="3" fontId="15" fillId="2" borderId="130" xfId="0" applyNumberFormat="1" applyFont="1" applyFill="1" applyBorder="1" applyAlignment="1">
      <alignment horizontal="center" vertical="center"/>
    </xf>
    <xf numFmtId="3" fontId="15" fillId="2" borderId="129" xfId="0" applyNumberFormat="1" applyFont="1" applyFill="1" applyBorder="1" applyAlignment="1">
      <alignment horizontal="center" vertical="center"/>
    </xf>
    <xf numFmtId="3" fontId="15" fillId="2" borderId="142" xfId="0" applyNumberFormat="1" applyFont="1" applyFill="1" applyBorder="1" applyAlignment="1">
      <alignment horizontal="center" vertical="center"/>
    </xf>
    <xf numFmtId="3" fontId="13" fillId="2" borderId="18" xfId="0" applyNumberFormat="1" applyFont="1" applyFill="1" applyBorder="1" applyAlignment="1">
      <alignment horizontal="center" vertical="center"/>
    </xf>
    <xf numFmtId="3" fontId="12" fillId="0" borderId="22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center" vertical="center"/>
    </xf>
    <xf numFmtId="3" fontId="12" fillId="0" borderId="18" xfId="0" applyNumberFormat="1" applyFont="1" applyBorder="1" applyAlignment="1">
      <alignment horizontal="center" vertical="center"/>
    </xf>
    <xf numFmtId="3" fontId="12" fillId="2" borderId="18" xfId="0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3" fillId="0" borderId="143" xfId="0" applyFont="1" applyBorder="1" applyAlignment="1">
      <alignment horizontal="left" vertical="top" wrapText="1"/>
    </xf>
    <xf numFmtId="0" fontId="9" fillId="2" borderId="5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9" fillId="2" borderId="117" xfId="0" applyFont="1" applyFill="1" applyBorder="1" applyAlignment="1">
      <alignment horizontal="center" vertical="center" wrapText="1"/>
    </xf>
    <xf numFmtId="0" fontId="9" fillId="2" borderId="119" xfId="0" applyFont="1" applyFill="1" applyBorder="1" applyAlignment="1">
      <alignment horizontal="center" vertical="center" wrapText="1"/>
    </xf>
    <xf numFmtId="49" fontId="12" fillId="2" borderId="137" xfId="0" applyNumberFormat="1" applyFont="1" applyFill="1" applyBorder="1" applyAlignment="1">
      <alignment horizontal="center" vertical="center"/>
    </xf>
    <xf numFmtId="3" fontId="13" fillId="0" borderId="120" xfId="0" applyNumberFormat="1" applyFont="1" applyBorder="1" applyAlignment="1">
      <alignment horizontal="center" vertical="center"/>
    </xf>
    <xf numFmtId="49" fontId="12" fillId="2" borderId="118" xfId="0" applyNumberFormat="1" applyFont="1" applyFill="1" applyBorder="1" applyAlignment="1">
      <alignment horizontal="center" vertical="center"/>
    </xf>
    <xf numFmtId="3" fontId="13" fillId="0" borderId="119" xfId="0" applyNumberFormat="1" applyFont="1" applyBorder="1" applyAlignment="1">
      <alignment horizontal="center" vertical="center"/>
    </xf>
    <xf numFmtId="0" fontId="15" fillId="2" borderId="129" xfId="0" applyFont="1" applyFill="1" applyBorder="1" applyAlignment="1">
      <alignment vertical="center"/>
    </xf>
    <xf numFmtId="166" fontId="15" fillId="2" borderId="110" xfId="0" applyNumberFormat="1" applyFont="1" applyFill="1" applyBorder="1" applyAlignment="1">
      <alignment horizontal="center" vertical="center" wrapText="1"/>
    </xf>
    <xf numFmtId="3" fontId="17" fillId="2" borderId="131" xfId="0" applyNumberFormat="1" applyFont="1" applyFill="1" applyBorder="1" applyAlignment="1">
      <alignment horizontal="center" vertical="center"/>
    </xf>
    <xf numFmtId="0" fontId="27" fillId="2" borderId="103" xfId="0" applyFont="1" applyFill="1" applyBorder="1" applyAlignment="1">
      <alignment horizontal="center" vertical="center"/>
    </xf>
    <xf numFmtId="0" fontId="13" fillId="2" borderId="103" xfId="0" applyFont="1" applyFill="1" applyBorder="1" applyAlignment="1">
      <alignment horizontal="center" vertical="center"/>
    </xf>
    <xf numFmtId="0" fontId="13" fillId="2" borderId="103" xfId="0" applyFont="1" applyFill="1" applyBorder="1" applyAlignment="1">
      <alignment horizontal="center" vertical="center" wrapText="1"/>
    </xf>
    <xf numFmtId="0" fontId="27" fillId="2" borderId="103" xfId="0" applyFont="1" applyFill="1" applyBorder="1" applyAlignment="1">
      <alignment horizontal="center" vertical="center" wrapText="1"/>
    </xf>
    <xf numFmtId="0" fontId="28" fillId="2" borderId="38" xfId="0" applyFont="1" applyFill="1" applyBorder="1" applyAlignment="1">
      <alignment horizontal="center" vertical="center"/>
    </xf>
    <xf numFmtId="0" fontId="9" fillId="2" borderId="113" xfId="0" applyFont="1" applyFill="1" applyBorder="1" applyAlignment="1">
      <alignment vertical="center"/>
    </xf>
    <xf numFmtId="0" fontId="10" fillId="0" borderId="144" xfId="0" applyFont="1" applyBorder="1"/>
    <xf numFmtId="1" fontId="13" fillId="2" borderId="138" xfId="0" applyNumberFormat="1" applyFont="1" applyFill="1" applyBorder="1" applyAlignment="1">
      <alignment horizontal="center" vertical="center"/>
    </xf>
    <xf numFmtId="1" fontId="27" fillId="2" borderId="138" xfId="0" applyNumberFormat="1" applyFont="1" applyFill="1" applyBorder="1" applyAlignment="1">
      <alignment horizontal="center" vertical="center"/>
    </xf>
    <xf numFmtId="49" fontId="12" fillId="2" borderId="145" xfId="0" applyNumberFormat="1" applyFont="1" applyFill="1" applyBorder="1" applyAlignment="1">
      <alignment horizontal="center" vertical="center"/>
    </xf>
    <xf numFmtId="164" fontId="15" fillId="2" borderId="116" xfId="0" applyNumberFormat="1" applyFont="1" applyFill="1" applyBorder="1" applyAlignment="1">
      <alignment vertical="center"/>
    </xf>
    <xf numFmtId="0" fontId="28" fillId="2" borderId="117" xfId="0" applyFont="1" applyFill="1" applyBorder="1" applyAlignment="1">
      <alignment horizontal="center" vertical="center"/>
    </xf>
    <xf numFmtId="3" fontId="17" fillId="2" borderId="117" xfId="0" applyNumberFormat="1" applyFont="1" applyFill="1" applyBorder="1" applyAlignment="1">
      <alignment horizontal="center" vertical="center"/>
    </xf>
    <xf numFmtId="164" fontId="15" fillId="2" borderId="125" xfId="0" applyNumberFormat="1" applyFont="1" applyFill="1" applyBorder="1" applyAlignment="1">
      <alignment vertical="center"/>
    </xf>
    <xf numFmtId="0" fontId="15" fillId="2" borderId="111" xfId="0" applyFont="1" applyFill="1" applyBorder="1" applyAlignment="1">
      <alignment horizontal="center" vertical="center"/>
    </xf>
    <xf numFmtId="0" fontId="10" fillId="0" borderId="109" xfId="0" applyFont="1" applyBorder="1"/>
    <xf numFmtId="4" fontId="17" fillId="2" borderId="111" xfId="0" applyNumberFormat="1" applyFont="1" applyFill="1" applyBorder="1" applyAlignment="1">
      <alignment horizontal="center" vertical="center"/>
    </xf>
    <xf numFmtId="4" fontId="17" fillId="2" borderId="124" xfId="0" applyNumberFormat="1" applyFont="1" applyFill="1" applyBorder="1" applyAlignment="1">
      <alignment horizontal="center" vertical="center"/>
    </xf>
    <xf numFmtId="0" fontId="3" fillId="0" borderId="61" xfId="0" applyFont="1" applyBorder="1" applyAlignment="1">
      <alignment vertical="top"/>
    </xf>
    <xf numFmtId="0" fontId="10" fillId="0" borderId="146" xfId="0" applyFont="1" applyBorder="1"/>
    <xf numFmtId="171" fontId="13" fillId="2" borderId="22" xfId="0" applyNumberFormat="1" applyFont="1" applyFill="1" applyBorder="1" applyAlignment="1">
      <alignment vertical="center"/>
    </xf>
    <xf numFmtId="171" fontId="13" fillId="2" borderId="43" xfId="0" applyNumberFormat="1" applyFont="1" applyFill="1" applyBorder="1" applyAlignment="1">
      <alignment vertical="center"/>
    </xf>
    <xf numFmtId="171" fontId="27" fillId="0" borderId="43" xfId="0" applyNumberFormat="1" applyFont="1" applyBorder="1" applyAlignment="1">
      <alignment vertical="center"/>
    </xf>
    <xf numFmtId="171" fontId="13" fillId="2" borderId="120" xfId="0" applyNumberFormat="1" applyFont="1" applyFill="1" applyBorder="1" applyAlignment="1">
      <alignment vertical="center"/>
    </xf>
    <xf numFmtId="1" fontId="13" fillId="2" borderId="54" xfId="0" applyNumberFormat="1" applyFont="1" applyFill="1" applyBorder="1" applyAlignment="1">
      <alignment horizontal="right" vertical="center"/>
    </xf>
    <xf numFmtId="171" fontId="13" fillId="2" borderId="38" xfId="0" applyNumberFormat="1" applyFont="1" applyFill="1" applyBorder="1" applyAlignment="1">
      <alignment horizontal="right" vertical="center"/>
    </xf>
    <xf numFmtId="171" fontId="27" fillId="0" borderId="38" xfId="0" applyNumberFormat="1" applyFont="1" applyBorder="1" applyAlignment="1">
      <alignment horizontal="right" vertical="center"/>
    </xf>
    <xf numFmtId="171" fontId="13" fillId="2" borderId="117" xfId="0" applyNumberFormat="1" applyFont="1" applyFill="1" applyBorder="1" applyAlignment="1">
      <alignment horizontal="right" vertical="center"/>
    </xf>
    <xf numFmtId="0" fontId="12" fillId="2" borderId="48" xfId="0" applyFont="1" applyFill="1" applyBorder="1" applyAlignment="1">
      <alignment vertical="center"/>
    </xf>
    <xf numFmtId="4" fontId="19" fillId="2" borderId="48" xfId="0" applyNumberFormat="1" applyFont="1" applyFill="1" applyBorder="1" applyAlignment="1">
      <alignment horizontal="center" vertical="center"/>
    </xf>
    <xf numFmtId="4" fontId="19" fillId="2" borderId="119" xfId="0" applyNumberFormat="1" applyFont="1" applyFill="1" applyBorder="1" applyAlignment="1">
      <alignment horizontal="center" vertical="center"/>
    </xf>
    <xf numFmtId="0" fontId="15" fillId="2" borderId="129" xfId="0" applyFont="1" applyFill="1" applyBorder="1" applyAlignment="1">
      <alignment horizontal="center" vertical="center"/>
    </xf>
    <xf numFmtId="4" fontId="17" fillId="0" borderId="129" xfId="0" applyNumberFormat="1" applyFont="1" applyBorder="1" applyAlignment="1">
      <alignment horizontal="center" vertical="center"/>
    </xf>
    <xf numFmtId="4" fontId="17" fillId="2" borderId="129" xfId="0" applyNumberFormat="1" applyFont="1" applyFill="1" applyBorder="1" applyAlignment="1">
      <alignment horizontal="center" vertical="center"/>
    </xf>
    <xf numFmtId="4" fontId="17" fillId="2" borderId="142" xfId="0" applyNumberFormat="1" applyFont="1" applyFill="1" applyBorder="1" applyAlignment="1">
      <alignment horizontal="center" vertical="center"/>
    </xf>
    <xf numFmtId="0" fontId="3" fillId="0" borderId="37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81"/>
  <sheetViews>
    <sheetView showGridLines="0" tabSelected="1" zoomScale="50" zoomScaleNormal="50" workbookViewId="0">
      <selection activeCell="K165" sqref="K165"/>
    </sheetView>
  </sheetViews>
  <sheetFormatPr defaultColWidth="12.6328125" defaultRowHeight="15" customHeight="1" x14ac:dyDescent="0.25"/>
  <cols>
    <col min="1" max="1" width="16.81640625" customWidth="1"/>
    <col min="2" max="2" width="49.08984375" customWidth="1"/>
    <col min="3" max="3" width="29" customWidth="1"/>
    <col min="4" max="8" width="21.6328125" customWidth="1"/>
    <col min="9" max="12" width="14" customWidth="1"/>
  </cols>
  <sheetData>
    <row r="1" spans="1:12" ht="30" customHeight="1" x14ac:dyDescent="0.25">
      <c r="A1" s="323" t="s">
        <v>69</v>
      </c>
      <c r="B1" s="324"/>
      <c r="C1" s="324"/>
      <c r="D1" s="324"/>
      <c r="E1" s="324"/>
      <c r="F1" s="324"/>
      <c r="G1" s="324"/>
      <c r="H1" s="324"/>
      <c r="I1" s="5"/>
      <c r="J1" s="5"/>
      <c r="K1" s="5"/>
      <c r="L1" s="5"/>
    </row>
    <row r="2" spans="1:12" ht="30" customHeight="1" x14ac:dyDescent="0.25">
      <c r="A2" s="325" t="s">
        <v>0</v>
      </c>
      <c r="B2" s="324"/>
      <c r="C2" s="324"/>
      <c r="D2" s="324"/>
      <c r="E2" s="324"/>
      <c r="F2" s="324"/>
      <c r="G2" s="324"/>
      <c r="H2" s="324"/>
      <c r="I2" s="5"/>
      <c r="J2" s="5"/>
      <c r="K2" s="5"/>
      <c r="L2" s="5"/>
    </row>
    <row r="3" spans="1:12" ht="30" customHeight="1" x14ac:dyDescent="0.25">
      <c r="A3" s="326" t="s">
        <v>1</v>
      </c>
      <c r="B3" s="324"/>
      <c r="C3" s="324"/>
      <c r="D3" s="324"/>
      <c r="E3" s="324"/>
      <c r="F3" s="324"/>
      <c r="G3" s="324"/>
      <c r="H3" s="324"/>
      <c r="I3" s="5"/>
      <c r="J3" s="5"/>
      <c r="K3" s="5"/>
      <c r="L3" s="5"/>
    </row>
    <row r="4" spans="1:12" ht="30" customHeight="1" thickBot="1" x14ac:dyDescent="0.3">
      <c r="A4" s="325" t="s">
        <v>292</v>
      </c>
      <c r="B4" s="324"/>
      <c r="C4" s="324"/>
      <c r="D4" s="324"/>
      <c r="E4" s="324"/>
      <c r="F4" s="324"/>
      <c r="G4" s="324"/>
      <c r="H4" s="324"/>
      <c r="I4" s="5"/>
      <c r="J4" s="5"/>
      <c r="K4" s="5"/>
      <c r="L4" s="5"/>
    </row>
    <row r="5" spans="1:12" ht="30" customHeight="1" thickTop="1" x14ac:dyDescent="0.25">
      <c r="A5" s="451"/>
      <c r="B5" s="452"/>
      <c r="C5" s="453"/>
      <c r="D5" s="454">
        <v>2018</v>
      </c>
      <c r="E5" s="454">
        <v>2019</v>
      </c>
      <c r="F5" s="454">
        <v>2020</v>
      </c>
      <c r="G5" s="454">
        <v>2021</v>
      </c>
      <c r="H5" s="455">
        <v>2022</v>
      </c>
      <c r="I5" s="11"/>
      <c r="J5" s="11"/>
      <c r="K5" s="11"/>
      <c r="L5" s="11"/>
    </row>
    <row r="6" spans="1:12" ht="30" customHeight="1" x14ac:dyDescent="0.25">
      <c r="A6" s="456" t="s">
        <v>3</v>
      </c>
      <c r="B6" s="457" t="s">
        <v>2</v>
      </c>
      <c r="C6" s="458" t="s">
        <v>4</v>
      </c>
      <c r="D6" s="411"/>
      <c r="E6" s="411"/>
      <c r="F6" s="411"/>
      <c r="G6" s="411"/>
      <c r="H6" s="433"/>
      <c r="I6" s="11"/>
      <c r="J6" s="11"/>
      <c r="K6" s="11"/>
      <c r="L6" s="11"/>
    </row>
    <row r="7" spans="1:12" ht="30" customHeight="1" x14ac:dyDescent="0.25">
      <c r="A7" s="434"/>
      <c r="B7" s="459" t="s">
        <v>5</v>
      </c>
      <c r="C7" s="459" t="s">
        <v>6</v>
      </c>
      <c r="D7" s="411"/>
      <c r="E7" s="411"/>
      <c r="F7" s="411"/>
      <c r="G7" s="411"/>
      <c r="H7" s="433"/>
      <c r="I7" s="11"/>
      <c r="J7" s="11"/>
      <c r="K7" s="11"/>
      <c r="L7" s="11"/>
    </row>
    <row r="8" spans="1:12" ht="39.75" customHeight="1" x14ac:dyDescent="0.25">
      <c r="A8" s="460"/>
      <c r="B8" s="82"/>
      <c r="C8" s="20"/>
      <c r="D8" s="343"/>
      <c r="E8" s="343"/>
      <c r="F8" s="343"/>
      <c r="G8" s="343"/>
      <c r="H8" s="436"/>
      <c r="I8" s="11"/>
      <c r="J8" s="11"/>
      <c r="K8" s="11"/>
      <c r="L8" s="11"/>
    </row>
    <row r="9" spans="1:12" ht="30" customHeight="1" x14ac:dyDescent="0.25">
      <c r="A9" s="461"/>
      <c r="B9" s="462"/>
      <c r="C9" s="462"/>
      <c r="D9" s="463"/>
      <c r="E9" s="463"/>
      <c r="F9" s="463"/>
      <c r="G9" s="463"/>
      <c r="H9" s="464"/>
      <c r="I9" s="17"/>
      <c r="J9" s="17"/>
      <c r="K9" s="17"/>
      <c r="L9" s="17"/>
    </row>
    <row r="10" spans="1:12" ht="30" customHeight="1" x14ac:dyDescent="0.25">
      <c r="A10" s="465">
        <v>1</v>
      </c>
      <c r="B10" s="466" t="s">
        <v>71</v>
      </c>
      <c r="C10" s="467" t="s">
        <v>7</v>
      </c>
      <c r="D10" s="448">
        <v>5940138</v>
      </c>
      <c r="E10" s="448">
        <v>6221698</v>
      </c>
      <c r="F10" s="448">
        <v>6325916</v>
      </c>
      <c r="G10" s="448">
        <v>6466197</v>
      </c>
      <c r="H10" s="470">
        <v>6642313</v>
      </c>
      <c r="I10" s="17"/>
      <c r="J10" s="17"/>
      <c r="K10" s="17"/>
      <c r="L10" s="17"/>
    </row>
    <row r="11" spans="1:12" ht="41.5" customHeight="1" x14ac:dyDescent="0.25">
      <c r="A11" s="471"/>
      <c r="B11" s="472" t="s">
        <v>8</v>
      </c>
      <c r="C11" s="468"/>
      <c r="D11" s="463"/>
      <c r="E11" s="449"/>
      <c r="F11" s="449"/>
      <c r="G11" s="448"/>
      <c r="H11" s="473"/>
      <c r="I11" s="17"/>
      <c r="J11" s="17"/>
      <c r="K11" s="17"/>
      <c r="L11" s="17"/>
    </row>
    <row r="12" spans="1:12" ht="23" x14ac:dyDescent="0.25">
      <c r="A12" s="474"/>
      <c r="B12" s="475"/>
      <c r="C12" s="476"/>
      <c r="D12" s="476"/>
      <c r="E12" s="476"/>
      <c r="F12" s="476"/>
      <c r="G12" s="476"/>
      <c r="H12" s="477"/>
      <c r="I12" s="17"/>
      <c r="J12" s="17"/>
      <c r="K12" s="17"/>
      <c r="L12" s="17"/>
    </row>
    <row r="13" spans="1:12" ht="30" customHeight="1" x14ac:dyDescent="0.25">
      <c r="A13" s="478"/>
      <c r="B13" s="366" t="s">
        <v>72</v>
      </c>
      <c r="C13" s="415"/>
      <c r="D13" s="479"/>
      <c r="E13" s="449"/>
      <c r="F13" s="449"/>
      <c r="G13" s="449"/>
      <c r="H13" s="473"/>
      <c r="I13" s="11"/>
      <c r="J13" s="11"/>
      <c r="K13" s="11"/>
      <c r="L13" s="11"/>
    </row>
    <row r="14" spans="1:12" ht="30" customHeight="1" x14ac:dyDescent="0.25">
      <c r="A14" s="478"/>
      <c r="B14" s="346"/>
      <c r="C14" s="480" t="s">
        <v>7</v>
      </c>
      <c r="D14" s="481">
        <f t="shared" ref="D14:H14" si="0">D10</f>
        <v>5940138</v>
      </c>
      <c r="E14" s="450">
        <f t="shared" si="0"/>
        <v>6221698</v>
      </c>
      <c r="F14" s="450">
        <f t="shared" si="0"/>
        <v>6325916</v>
      </c>
      <c r="G14" s="450">
        <f t="shared" si="0"/>
        <v>6466197</v>
      </c>
      <c r="H14" s="482">
        <f t="shared" si="0"/>
        <v>6642313</v>
      </c>
      <c r="I14" s="11"/>
      <c r="J14" s="11"/>
      <c r="K14" s="11"/>
      <c r="L14" s="11"/>
    </row>
    <row r="15" spans="1:12" ht="30" customHeight="1" thickBot="1" x14ac:dyDescent="0.3">
      <c r="A15" s="483"/>
      <c r="B15" s="484"/>
      <c r="C15" s="422"/>
      <c r="D15" s="485"/>
      <c r="E15" s="485"/>
      <c r="F15" s="485"/>
      <c r="G15" s="485"/>
      <c r="H15" s="486"/>
      <c r="I15" s="11"/>
      <c r="J15" s="11"/>
      <c r="K15" s="11"/>
      <c r="L15" s="11"/>
    </row>
    <row r="16" spans="1:12" ht="48.75" customHeight="1" thickTop="1" x14ac:dyDescent="0.25">
      <c r="A16" s="533" t="s">
        <v>73</v>
      </c>
      <c r="B16" s="534" t="s">
        <v>74</v>
      </c>
      <c r="C16" s="534"/>
      <c r="D16" s="534"/>
      <c r="E16" s="534"/>
      <c r="F16" s="534"/>
      <c r="G16" s="534"/>
      <c r="H16" s="534"/>
      <c r="I16" s="3"/>
      <c r="J16" s="3"/>
      <c r="K16" s="3"/>
      <c r="L16" s="3"/>
    </row>
    <row r="17" spans="1:12" ht="49.5" customHeight="1" x14ac:dyDescent="0.25">
      <c r="A17" s="26"/>
      <c r="B17" s="332"/>
      <c r="C17" s="324"/>
      <c r="D17" s="324"/>
      <c r="E17" s="324"/>
      <c r="F17" s="324"/>
      <c r="G17" s="324"/>
      <c r="H17" s="27"/>
      <c r="I17" s="3"/>
      <c r="J17" s="3"/>
      <c r="K17" s="3"/>
      <c r="L17" s="3"/>
    </row>
    <row r="18" spans="1:12" ht="49.5" customHeight="1" x14ac:dyDescent="0.25">
      <c r="A18" s="26"/>
      <c r="B18" s="27"/>
      <c r="H18" s="27"/>
      <c r="I18" s="3"/>
      <c r="J18" s="3"/>
      <c r="K18" s="3"/>
      <c r="L18" s="3"/>
    </row>
    <row r="19" spans="1:12" ht="30" customHeight="1" x14ac:dyDescent="0.25">
      <c r="A19" s="323" t="s">
        <v>75</v>
      </c>
      <c r="B19" s="324"/>
      <c r="C19" s="324"/>
      <c r="D19" s="324"/>
      <c r="E19" s="324"/>
      <c r="F19" s="324"/>
      <c r="G19" s="324"/>
      <c r="H19" s="324"/>
      <c r="I19" s="3"/>
      <c r="J19" s="3"/>
      <c r="K19" s="3"/>
      <c r="L19" s="3"/>
    </row>
    <row r="20" spans="1:12" ht="30" customHeight="1" x14ac:dyDescent="0.25">
      <c r="A20" s="325" t="s">
        <v>10</v>
      </c>
      <c r="B20" s="324"/>
      <c r="C20" s="324"/>
      <c r="D20" s="324"/>
      <c r="E20" s="324"/>
      <c r="F20" s="324"/>
      <c r="G20" s="324"/>
      <c r="H20" s="324"/>
      <c r="I20" s="3"/>
      <c r="J20" s="3"/>
      <c r="K20" s="3"/>
      <c r="L20" s="3"/>
    </row>
    <row r="21" spans="1:12" ht="30" customHeight="1" x14ac:dyDescent="0.25">
      <c r="A21" s="326" t="s">
        <v>11</v>
      </c>
      <c r="B21" s="324"/>
      <c r="C21" s="324"/>
      <c r="D21" s="324"/>
      <c r="E21" s="324"/>
      <c r="F21" s="324"/>
      <c r="G21" s="324"/>
      <c r="H21" s="324"/>
      <c r="I21" s="3"/>
      <c r="J21" s="3"/>
      <c r="K21" s="3"/>
      <c r="L21" s="3"/>
    </row>
    <row r="22" spans="1:12" ht="30" customHeight="1" thickBot="1" x14ac:dyDescent="0.3">
      <c r="A22" s="325" t="s">
        <v>292</v>
      </c>
      <c r="B22" s="324"/>
      <c r="C22" s="324"/>
      <c r="D22" s="324"/>
      <c r="E22" s="324"/>
      <c r="F22" s="324"/>
      <c r="G22" s="324"/>
      <c r="H22" s="324"/>
      <c r="I22" s="3"/>
      <c r="J22" s="3"/>
      <c r="K22" s="3"/>
      <c r="L22" s="3"/>
    </row>
    <row r="23" spans="1:12" ht="30" hidden="1" customHeight="1" thickBot="1" x14ac:dyDescent="0.3">
      <c r="A23" s="1"/>
      <c r="B23" s="2"/>
      <c r="C23" s="2"/>
      <c r="D23" s="3">
        <f>29.45</f>
        <v>29.45</v>
      </c>
      <c r="E23" s="29">
        <v>3.73</v>
      </c>
      <c r="F23" s="85">
        <f t="shared" ref="F23:G23" si="1">16.1+29.45+3.73</f>
        <v>49.279999999999994</v>
      </c>
      <c r="G23" s="85">
        <f t="shared" si="1"/>
        <v>49.279999999999994</v>
      </c>
      <c r="H23" s="85"/>
      <c r="I23" s="3"/>
      <c r="J23" s="3"/>
      <c r="K23" s="3"/>
      <c r="L23" s="3"/>
    </row>
    <row r="24" spans="1:12" ht="30" customHeight="1" thickTop="1" x14ac:dyDescent="0.25">
      <c r="A24" s="425"/>
      <c r="B24" s="487"/>
      <c r="C24" s="427"/>
      <c r="D24" s="429">
        <v>2018</v>
      </c>
      <c r="E24" s="429">
        <v>2019</v>
      </c>
      <c r="F24" s="429">
        <v>2020</v>
      </c>
      <c r="G24" s="430">
        <v>2021</v>
      </c>
      <c r="H24" s="488">
        <v>2022</v>
      </c>
      <c r="I24" s="11"/>
      <c r="J24" s="11"/>
      <c r="K24" s="11"/>
      <c r="L24" s="11"/>
    </row>
    <row r="25" spans="1:12" ht="30" customHeight="1" x14ac:dyDescent="0.25">
      <c r="A25" s="432" t="s">
        <v>3</v>
      </c>
      <c r="B25" s="489" t="s">
        <v>2</v>
      </c>
      <c r="C25" s="410" t="s">
        <v>4</v>
      </c>
      <c r="D25" s="411"/>
      <c r="E25" s="411"/>
      <c r="F25" s="411"/>
      <c r="G25" s="346"/>
      <c r="H25" s="490"/>
      <c r="I25" s="11"/>
      <c r="J25" s="11"/>
      <c r="K25" s="11"/>
      <c r="L25" s="11"/>
    </row>
    <row r="26" spans="1:12" ht="30" customHeight="1" x14ac:dyDescent="0.25">
      <c r="A26" s="434"/>
      <c r="B26" s="412" t="s">
        <v>5</v>
      </c>
      <c r="C26" s="412" t="s">
        <v>6</v>
      </c>
      <c r="D26" s="411"/>
      <c r="E26" s="411"/>
      <c r="F26" s="411"/>
      <c r="G26" s="346"/>
      <c r="H26" s="490"/>
      <c r="I26" s="11"/>
      <c r="J26" s="11"/>
      <c r="K26" s="11"/>
      <c r="L26" s="11"/>
    </row>
    <row r="27" spans="1:12" ht="43.5" customHeight="1" x14ac:dyDescent="0.25">
      <c r="A27" s="435"/>
      <c r="B27" s="491"/>
      <c r="C27" s="414"/>
      <c r="D27" s="343"/>
      <c r="E27" s="343"/>
      <c r="F27" s="343"/>
      <c r="G27" s="329"/>
      <c r="H27" s="492"/>
      <c r="I27" s="11"/>
      <c r="J27" s="11"/>
      <c r="K27" s="11"/>
      <c r="L27" s="11"/>
    </row>
    <row r="28" spans="1:12" ht="34.5" customHeight="1" x14ac:dyDescent="0.25">
      <c r="A28" s="493">
        <v>1</v>
      </c>
      <c r="B28" s="494" t="s">
        <v>12</v>
      </c>
      <c r="C28" s="416" t="s">
        <v>7</v>
      </c>
      <c r="D28" s="495">
        <v>57150</v>
      </c>
      <c r="E28" s="496">
        <v>60880</v>
      </c>
      <c r="F28" s="86">
        <v>60880</v>
      </c>
      <c r="G28" s="75">
        <v>60880</v>
      </c>
      <c r="H28" s="497">
        <v>192280</v>
      </c>
      <c r="I28" s="33"/>
      <c r="J28" s="33"/>
      <c r="K28" s="33"/>
      <c r="L28" s="33"/>
    </row>
    <row r="29" spans="1:12" ht="34.5" customHeight="1" x14ac:dyDescent="0.25">
      <c r="A29" s="493" t="s">
        <v>13</v>
      </c>
      <c r="B29" s="494" t="s">
        <v>14</v>
      </c>
      <c r="C29" s="416" t="s">
        <v>7</v>
      </c>
      <c r="D29" s="496">
        <v>3757247</v>
      </c>
      <c r="E29" s="496">
        <v>4035077</v>
      </c>
      <c r="F29" s="498">
        <v>4615283</v>
      </c>
      <c r="G29" s="469">
        <v>5054829</v>
      </c>
      <c r="H29" s="497">
        <v>5172716</v>
      </c>
      <c r="I29" s="33"/>
      <c r="J29" s="33"/>
      <c r="K29" s="33"/>
      <c r="L29" s="33"/>
    </row>
    <row r="30" spans="1:12" ht="34.5" customHeight="1" x14ac:dyDescent="0.25">
      <c r="A30" s="493" t="s">
        <v>15</v>
      </c>
      <c r="B30" s="494" t="s">
        <v>16</v>
      </c>
      <c r="C30" s="416" t="s">
        <v>7</v>
      </c>
      <c r="D30" s="496">
        <v>208341</v>
      </c>
      <c r="E30" s="496">
        <v>208341</v>
      </c>
      <c r="F30" s="498">
        <v>212181</v>
      </c>
      <c r="G30" s="469">
        <v>196181</v>
      </c>
      <c r="H30" s="497">
        <v>196181</v>
      </c>
      <c r="I30" s="33"/>
      <c r="J30" s="33"/>
      <c r="K30" s="33"/>
      <c r="L30" s="33"/>
    </row>
    <row r="31" spans="1:12" ht="34.5" customHeight="1" x14ac:dyDescent="0.25">
      <c r="A31" s="493" t="s">
        <v>17</v>
      </c>
      <c r="B31" s="494" t="s">
        <v>18</v>
      </c>
      <c r="C31" s="416" t="s">
        <v>7</v>
      </c>
      <c r="D31" s="495">
        <v>1491273</v>
      </c>
      <c r="E31" s="496">
        <v>1493282</v>
      </c>
      <c r="F31" s="498">
        <v>1051948</v>
      </c>
      <c r="G31" s="469">
        <v>772582</v>
      </c>
      <c r="H31" s="497">
        <v>699411</v>
      </c>
      <c r="I31" s="33"/>
      <c r="J31" s="33"/>
      <c r="K31" s="33"/>
      <c r="L31" s="33"/>
    </row>
    <row r="32" spans="1:12" ht="34.5" customHeight="1" x14ac:dyDescent="0.25">
      <c r="A32" s="493" t="s">
        <v>19</v>
      </c>
      <c r="B32" s="494" t="s">
        <v>20</v>
      </c>
      <c r="C32" s="416" t="s">
        <v>7</v>
      </c>
      <c r="D32" s="496">
        <v>312970</v>
      </c>
      <c r="E32" s="496">
        <v>310961</v>
      </c>
      <c r="F32" s="496">
        <v>275367</v>
      </c>
      <c r="G32" s="469">
        <v>271468</v>
      </c>
      <c r="H32" s="497">
        <v>271468</v>
      </c>
      <c r="I32" s="33"/>
      <c r="J32" s="33"/>
      <c r="K32" s="33"/>
      <c r="L32" s="33"/>
    </row>
    <row r="33" spans="1:12" ht="34.5" customHeight="1" x14ac:dyDescent="0.25">
      <c r="A33" s="493" t="s">
        <v>21</v>
      </c>
      <c r="B33" s="494" t="s">
        <v>22</v>
      </c>
      <c r="C33" s="416" t="s">
        <v>7</v>
      </c>
      <c r="D33" s="416">
        <v>113157</v>
      </c>
      <c r="E33" s="496">
        <v>113157</v>
      </c>
      <c r="F33" s="496">
        <v>110257</v>
      </c>
      <c r="G33" s="469">
        <v>110257</v>
      </c>
      <c r="H33" s="497">
        <v>110257</v>
      </c>
      <c r="I33" s="33"/>
      <c r="J33" s="33"/>
      <c r="K33" s="33"/>
      <c r="L33" s="33"/>
    </row>
    <row r="34" spans="1:12" ht="30" customHeight="1" x14ac:dyDescent="0.25">
      <c r="A34" s="474"/>
      <c r="B34" s="499"/>
      <c r="C34" s="500"/>
      <c r="D34" s="501"/>
      <c r="E34" s="502"/>
      <c r="F34" s="502"/>
      <c r="G34" s="90"/>
      <c r="H34" s="503"/>
      <c r="I34" s="33"/>
      <c r="J34" s="33"/>
      <c r="K34" s="33"/>
      <c r="L34" s="33"/>
    </row>
    <row r="35" spans="1:12" ht="55" customHeight="1" thickBot="1" x14ac:dyDescent="0.3">
      <c r="A35" s="483"/>
      <c r="B35" s="504" t="s">
        <v>76</v>
      </c>
      <c r="C35" s="505" t="s">
        <v>7</v>
      </c>
      <c r="D35" s="508">
        <f>SUM(D28:D33)</f>
        <v>5940138</v>
      </c>
      <c r="E35" s="507">
        <f>SUM(E28:E33)</f>
        <v>6221698</v>
      </c>
      <c r="F35" s="507">
        <f>SUM(F28:F33)</f>
        <v>6325916</v>
      </c>
      <c r="G35" s="509">
        <f>SUM(G28:G33)</f>
        <v>6466197</v>
      </c>
      <c r="H35" s="510">
        <f>SUM(H28:H33)</f>
        <v>6642313</v>
      </c>
      <c r="I35" s="11"/>
      <c r="J35" s="11"/>
      <c r="K35" s="11"/>
      <c r="L35" s="11"/>
    </row>
    <row r="36" spans="1:12" ht="42" customHeight="1" thickTop="1" x14ac:dyDescent="0.25">
      <c r="A36" s="73" t="s">
        <v>77</v>
      </c>
      <c r="B36" s="534" t="s">
        <v>78</v>
      </c>
      <c r="C36" s="534"/>
      <c r="D36" s="534"/>
      <c r="E36" s="534"/>
      <c r="F36" s="534"/>
      <c r="G36" s="534"/>
      <c r="H36" s="534"/>
      <c r="I36" s="3"/>
      <c r="J36" s="3"/>
      <c r="K36" s="3"/>
      <c r="L36" s="3"/>
    </row>
    <row r="37" spans="1:12" ht="19.5" customHeight="1" x14ac:dyDescent="0.25">
      <c r="A37" s="91" t="s">
        <v>79</v>
      </c>
      <c r="B37" s="367" t="s">
        <v>80</v>
      </c>
      <c r="C37" s="367"/>
      <c r="D37" s="367"/>
      <c r="E37" s="367"/>
      <c r="F37" s="367"/>
      <c r="G37" s="367"/>
      <c r="H37" s="367"/>
      <c r="I37" s="3"/>
      <c r="J37" s="3"/>
      <c r="K37" s="3"/>
      <c r="L37" s="3"/>
    </row>
    <row r="38" spans="1:12" ht="16.5" customHeight="1" x14ac:dyDescent="0.25">
      <c r="A38" s="92"/>
      <c r="B38" s="367"/>
      <c r="C38" s="367"/>
      <c r="D38" s="367"/>
      <c r="E38" s="367"/>
      <c r="F38" s="367"/>
      <c r="G38" s="367"/>
      <c r="H38" s="367"/>
      <c r="I38" s="3"/>
      <c r="J38" s="3"/>
      <c r="K38" s="3"/>
      <c r="L38" s="3"/>
    </row>
    <row r="39" spans="1:12" ht="16.5" customHeight="1" x14ac:dyDescent="0.25">
      <c r="A39" s="92"/>
      <c r="B39" s="367"/>
      <c r="C39" s="367"/>
      <c r="D39" s="367"/>
      <c r="E39" s="367"/>
      <c r="F39" s="367"/>
      <c r="G39" s="367"/>
      <c r="H39" s="367"/>
      <c r="I39" s="3"/>
      <c r="J39" s="3"/>
      <c r="K39" s="3"/>
      <c r="L39" s="3"/>
    </row>
    <row r="40" spans="1:12" ht="15.75" customHeight="1" x14ac:dyDescent="0.25">
      <c r="A40" s="92"/>
      <c r="B40" s="367"/>
      <c r="C40" s="367"/>
      <c r="D40" s="367"/>
      <c r="E40" s="367"/>
      <c r="F40" s="367"/>
      <c r="G40" s="367"/>
      <c r="H40" s="367"/>
      <c r="I40" s="3"/>
      <c r="J40" s="3"/>
      <c r="K40" s="3"/>
      <c r="L40" s="3"/>
    </row>
    <row r="41" spans="1:12" ht="16.5" hidden="1" customHeight="1" x14ac:dyDescent="0.25">
      <c r="A41" s="35"/>
      <c r="B41" s="36"/>
      <c r="C41" s="36"/>
      <c r="D41" s="3"/>
      <c r="E41" s="4"/>
      <c r="F41" s="4"/>
      <c r="G41" s="4"/>
      <c r="H41" s="4"/>
      <c r="I41" s="3"/>
      <c r="J41" s="3"/>
      <c r="K41" s="3"/>
      <c r="L41" s="3"/>
    </row>
    <row r="42" spans="1:12" ht="30" hidden="1" customHeight="1" x14ac:dyDescent="0.25">
      <c r="A42" s="35"/>
      <c r="B42" s="36"/>
      <c r="C42" s="36"/>
      <c r="D42" s="3"/>
      <c r="E42" s="4"/>
      <c r="F42" s="4"/>
      <c r="G42" s="4"/>
      <c r="H42" s="4"/>
      <c r="I42" s="3"/>
      <c r="J42" s="3"/>
      <c r="K42" s="3"/>
      <c r="L42" s="3"/>
    </row>
    <row r="43" spans="1:12" ht="30" hidden="1" customHeight="1" x14ac:dyDescent="0.25">
      <c r="A43" s="37" t="s">
        <v>23</v>
      </c>
      <c r="B43" s="38"/>
      <c r="C43" s="38"/>
      <c r="D43" s="3"/>
      <c r="E43" s="4"/>
      <c r="F43" s="4"/>
      <c r="G43" s="4"/>
      <c r="H43" s="4"/>
      <c r="I43" s="3"/>
      <c r="J43" s="3"/>
      <c r="K43" s="3"/>
      <c r="L43" s="3"/>
    </row>
    <row r="44" spans="1:12" ht="30" hidden="1" customHeight="1" x14ac:dyDescent="0.25">
      <c r="A44" s="38"/>
      <c r="B44" s="38"/>
      <c r="C44" s="38"/>
      <c r="D44" s="3"/>
      <c r="E44" s="4"/>
      <c r="F44" s="4"/>
      <c r="G44" s="4"/>
      <c r="H44" s="4"/>
      <c r="I44" s="3"/>
      <c r="J44" s="3"/>
      <c r="K44" s="3"/>
      <c r="L44" s="3"/>
    </row>
    <row r="45" spans="1:12" ht="30" hidden="1" customHeight="1" x14ac:dyDescent="0.25">
      <c r="A45" s="39" t="s">
        <v>24</v>
      </c>
      <c r="B45" s="38"/>
      <c r="C45" s="38"/>
      <c r="D45" s="3"/>
      <c r="E45" s="4"/>
      <c r="F45" s="4"/>
      <c r="G45" s="4"/>
      <c r="H45" s="4"/>
      <c r="I45" s="3"/>
      <c r="J45" s="3"/>
      <c r="K45" s="3"/>
      <c r="L45" s="3"/>
    </row>
    <row r="46" spans="1:12" ht="30" hidden="1" customHeight="1" x14ac:dyDescent="0.25">
      <c r="A46" s="40"/>
      <c r="B46" s="38"/>
      <c r="C46" s="38"/>
      <c r="D46" s="3"/>
      <c r="E46" s="4"/>
      <c r="F46" s="4"/>
      <c r="G46" s="4"/>
      <c r="H46" s="4"/>
      <c r="I46" s="3"/>
      <c r="J46" s="3"/>
      <c r="K46" s="3"/>
      <c r="L46" s="3"/>
    </row>
    <row r="47" spans="1:12" ht="30" hidden="1" customHeight="1" x14ac:dyDescent="0.25">
      <c r="A47" s="41"/>
      <c r="B47" s="42"/>
      <c r="C47" s="42"/>
      <c r="D47" s="3"/>
      <c r="E47" s="4"/>
      <c r="F47" s="4"/>
      <c r="G47" s="4"/>
      <c r="H47" s="4"/>
      <c r="I47" s="3"/>
      <c r="J47" s="3"/>
      <c r="K47" s="3"/>
      <c r="L47" s="3"/>
    </row>
    <row r="48" spans="1:12" ht="30" hidden="1" customHeight="1" x14ac:dyDescent="0.25">
      <c r="A48" s="2"/>
      <c r="B48" s="2"/>
      <c r="C48" s="2"/>
      <c r="D48" s="3"/>
      <c r="E48" s="4"/>
      <c r="F48" s="4"/>
      <c r="G48" s="4"/>
      <c r="H48" s="4"/>
      <c r="I48" s="3"/>
      <c r="J48" s="3"/>
      <c r="K48" s="3"/>
      <c r="L48" s="3"/>
    </row>
    <row r="49" spans="1:12" ht="30" hidden="1" customHeight="1" x14ac:dyDescent="0.25">
      <c r="A49" s="43"/>
      <c r="B49" s="44"/>
      <c r="C49" s="44"/>
      <c r="D49" s="3"/>
      <c r="E49" s="4"/>
      <c r="F49" s="4"/>
      <c r="G49" s="4"/>
      <c r="H49" s="4"/>
      <c r="I49" s="3"/>
      <c r="J49" s="3"/>
      <c r="K49" s="3"/>
      <c r="L49" s="3"/>
    </row>
    <row r="50" spans="1:12" ht="30" customHeight="1" x14ac:dyDescent="0.25">
      <c r="A50" s="45" t="s">
        <v>81</v>
      </c>
      <c r="B50" s="338" t="s">
        <v>82</v>
      </c>
      <c r="C50" s="324"/>
      <c r="D50" s="34"/>
      <c r="E50" s="46"/>
      <c r="F50" s="46"/>
      <c r="G50" s="46"/>
      <c r="H50" s="46"/>
      <c r="I50" s="3"/>
      <c r="J50" s="3"/>
      <c r="K50" s="3"/>
      <c r="L50" s="3"/>
    </row>
    <row r="51" spans="1:12" ht="38.25" hidden="1" customHeight="1" x14ac:dyDescent="0.25">
      <c r="A51" s="47"/>
      <c r="B51" s="324"/>
      <c r="C51" s="324"/>
      <c r="D51" s="34"/>
      <c r="E51" s="46"/>
      <c r="F51" s="46"/>
      <c r="G51" s="46"/>
      <c r="H51" s="46"/>
      <c r="I51" s="3"/>
      <c r="J51" s="3"/>
      <c r="K51" s="3"/>
      <c r="L51" s="3"/>
    </row>
    <row r="52" spans="1:12" ht="38.25" hidden="1" customHeight="1" x14ac:dyDescent="0.25">
      <c r="A52" s="47"/>
      <c r="B52" s="324"/>
      <c r="C52" s="324"/>
      <c r="D52" s="34"/>
      <c r="E52" s="46"/>
      <c r="F52" s="46"/>
      <c r="G52" s="46"/>
      <c r="H52" s="46"/>
      <c r="I52" s="3"/>
      <c r="J52" s="3"/>
      <c r="K52" s="3"/>
      <c r="L52" s="3"/>
    </row>
    <row r="53" spans="1:12" ht="9" customHeight="1" x14ac:dyDescent="0.25">
      <c r="A53" s="35"/>
      <c r="B53" s="34"/>
      <c r="C53" s="34"/>
      <c r="D53" s="34"/>
      <c r="E53" s="48"/>
      <c r="F53" s="48"/>
      <c r="G53" s="48"/>
      <c r="H53" s="48"/>
      <c r="I53" s="3"/>
      <c r="J53" s="3"/>
      <c r="K53" s="3"/>
      <c r="L53" s="3"/>
    </row>
    <row r="54" spans="1:12" ht="30" customHeight="1" x14ac:dyDescent="0.25">
      <c r="A54" s="323" t="s">
        <v>83</v>
      </c>
      <c r="B54" s="324"/>
      <c r="C54" s="324"/>
      <c r="D54" s="324"/>
      <c r="E54" s="324"/>
      <c r="F54" s="324"/>
      <c r="G54" s="324"/>
      <c r="H54" s="324"/>
      <c r="I54" s="49"/>
      <c r="J54" s="49"/>
      <c r="K54" s="49"/>
      <c r="L54" s="49"/>
    </row>
    <row r="55" spans="1:12" ht="30" customHeight="1" x14ac:dyDescent="0.25">
      <c r="A55" s="325" t="s">
        <v>25</v>
      </c>
      <c r="B55" s="324"/>
      <c r="C55" s="324"/>
      <c r="D55" s="324"/>
      <c r="E55" s="324"/>
      <c r="F55" s="324"/>
      <c r="G55" s="324"/>
      <c r="H55" s="324"/>
      <c r="I55" s="49"/>
      <c r="J55" s="49"/>
      <c r="K55" s="49"/>
      <c r="L55" s="49"/>
    </row>
    <row r="56" spans="1:12" ht="30" customHeight="1" x14ac:dyDescent="0.25">
      <c r="A56" s="326" t="s">
        <v>26</v>
      </c>
      <c r="B56" s="324"/>
      <c r="C56" s="324"/>
      <c r="D56" s="324"/>
      <c r="E56" s="324"/>
      <c r="F56" s="324"/>
      <c r="G56" s="324"/>
      <c r="H56" s="324"/>
      <c r="I56" s="49"/>
      <c r="J56" s="49"/>
      <c r="K56" s="49"/>
      <c r="L56" s="49"/>
    </row>
    <row r="57" spans="1:12" ht="30" customHeight="1" thickBot="1" x14ac:dyDescent="0.3">
      <c r="A57" s="325" t="s">
        <v>293</v>
      </c>
      <c r="B57" s="324"/>
      <c r="C57" s="324"/>
      <c r="D57" s="324"/>
      <c r="E57" s="324"/>
      <c r="F57" s="324"/>
      <c r="G57" s="324"/>
      <c r="H57" s="324"/>
      <c r="I57" s="49"/>
      <c r="J57" s="49"/>
      <c r="K57" s="49"/>
      <c r="L57" s="49"/>
    </row>
    <row r="58" spans="1:12" ht="30" customHeight="1" thickTop="1" x14ac:dyDescent="0.25">
      <c r="A58" s="425"/>
      <c r="B58" s="426"/>
      <c r="C58" s="427"/>
      <c r="D58" s="428">
        <v>2018</v>
      </c>
      <c r="E58" s="429">
        <v>2019</v>
      </c>
      <c r="F58" s="429">
        <v>2020</v>
      </c>
      <c r="G58" s="430">
        <v>2021</v>
      </c>
      <c r="H58" s="431">
        <v>2022</v>
      </c>
      <c r="I58" s="25"/>
      <c r="J58" s="25"/>
      <c r="K58" s="25"/>
      <c r="L58" s="25"/>
    </row>
    <row r="59" spans="1:12" ht="30" customHeight="1" x14ac:dyDescent="0.25">
      <c r="A59" s="432" t="s">
        <v>3</v>
      </c>
      <c r="B59" s="316" t="s">
        <v>2</v>
      </c>
      <c r="C59" s="410" t="s">
        <v>4</v>
      </c>
      <c r="D59" s="346"/>
      <c r="E59" s="411"/>
      <c r="F59" s="411"/>
      <c r="G59" s="346"/>
      <c r="H59" s="433"/>
      <c r="I59" s="25"/>
      <c r="J59" s="25"/>
      <c r="K59" s="25"/>
      <c r="L59" s="25"/>
    </row>
    <row r="60" spans="1:12" ht="30" customHeight="1" x14ac:dyDescent="0.25">
      <c r="A60" s="434"/>
      <c r="B60" s="317" t="s">
        <v>5</v>
      </c>
      <c r="C60" s="412" t="s">
        <v>6</v>
      </c>
      <c r="D60" s="346"/>
      <c r="E60" s="411"/>
      <c r="F60" s="411"/>
      <c r="G60" s="346"/>
      <c r="H60" s="433"/>
      <c r="I60" s="25"/>
      <c r="J60" s="25"/>
      <c r="K60" s="25"/>
      <c r="L60" s="25"/>
    </row>
    <row r="61" spans="1:12" ht="40.5" customHeight="1" x14ac:dyDescent="0.25">
      <c r="A61" s="435"/>
      <c r="B61" s="413"/>
      <c r="C61" s="414"/>
      <c r="D61" s="329"/>
      <c r="E61" s="343"/>
      <c r="F61" s="343"/>
      <c r="G61" s="329"/>
      <c r="H61" s="436"/>
      <c r="I61" s="25"/>
      <c r="J61" s="25"/>
      <c r="K61" s="25"/>
      <c r="L61" s="25"/>
    </row>
    <row r="62" spans="1:12" ht="78" customHeight="1" x14ac:dyDescent="0.25">
      <c r="A62" s="437" t="s">
        <v>84</v>
      </c>
      <c r="B62" s="347" t="s">
        <v>85</v>
      </c>
      <c r="C62" s="337" t="s">
        <v>27</v>
      </c>
      <c r="D62" s="396">
        <v>638.27</v>
      </c>
      <c r="E62" s="397">
        <v>745.97</v>
      </c>
      <c r="F62" s="397">
        <v>1354.97</v>
      </c>
      <c r="G62" s="396">
        <v>1823.65</v>
      </c>
      <c r="H62" s="438">
        <v>1897.8990000000001</v>
      </c>
      <c r="I62" s="25"/>
      <c r="J62" s="25"/>
      <c r="K62" s="25"/>
      <c r="L62" s="25"/>
    </row>
    <row r="63" spans="1:12" ht="30" customHeight="1" x14ac:dyDescent="0.25">
      <c r="A63" s="439"/>
      <c r="B63" s="346"/>
      <c r="C63" s="329"/>
      <c r="D63" s="398"/>
      <c r="E63" s="399"/>
      <c r="F63" s="399"/>
      <c r="G63" s="398"/>
      <c r="H63" s="440"/>
      <c r="I63" s="25"/>
      <c r="J63" s="25"/>
      <c r="K63" s="25"/>
      <c r="L63" s="25"/>
    </row>
    <row r="64" spans="1:12" ht="86.25" customHeight="1" x14ac:dyDescent="0.25">
      <c r="A64" s="441" t="s">
        <v>13</v>
      </c>
      <c r="B64" s="405" t="s">
        <v>86</v>
      </c>
      <c r="C64" s="403" t="s">
        <v>27</v>
      </c>
      <c r="D64" s="400">
        <v>744.05</v>
      </c>
      <c r="E64" s="397">
        <v>1025.6099999999999</v>
      </c>
      <c r="F64" s="397">
        <v>1129.828</v>
      </c>
      <c r="G64" s="396">
        <v>1270.1089999999999</v>
      </c>
      <c r="H64" s="438">
        <v>1446.2249999999999</v>
      </c>
      <c r="I64" s="25"/>
      <c r="J64" s="25"/>
      <c r="K64" s="25"/>
      <c r="L64" s="25"/>
    </row>
    <row r="65" spans="1:12" ht="60.75" customHeight="1" x14ac:dyDescent="0.25">
      <c r="A65" s="442"/>
      <c r="B65" s="406"/>
      <c r="C65" s="404"/>
      <c r="D65" s="398"/>
      <c r="E65" s="399"/>
      <c r="F65" s="399"/>
      <c r="G65" s="398"/>
      <c r="H65" s="440"/>
      <c r="I65" s="25"/>
      <c r="J65" s="25"/>
      <c r="K65" s="25"/>
      <c r="L65" s="25"/>
    </row>
    <row r="66" spans="1:12" ht="30" customHeight="1" x14ac:dyDescent="0.25">
      <c r="A66" s="443" t="s">
        <v>87</v>
      </c>
      <c r="B66" s="407" t="s">
        <v>88</v>
      </c>
      <c r="C66" s="401"/>
      <c r="D66" s="409"/>
      <c r="E66" s="409"/>
      <c r="F66" s="409"/>
      <c r="G66" s="417"/>
      <c r="H66" s="444"/>
      <c r="I66" s="25"/>
      <c r="J66" s="25"/>
      <c r="K66" s="25"/>
      <c r="L66" s="25"/>
    </row>
    <row r="67" spans="1:12" ht="30" customHeight="1" x14ac:dyDescent="0.25">
      <c r="A67" s="443"/>
      <c r="B67" s="408"/>
      <c r="C67" s="402" t="s">
        <v>27</v>
      </c>
      <c r="D67" s="418">
        <f>SUM(D62:D65)</f>
        <v>1382.32</v>
      </c>
      <c r="E67" s="418">
        <f>SUM(E62:E65)</f>
        <v>1771.58</v>
      </c>
      <c r="F67" s="418">
        <f>SUM(F62:F65)</f>
        <v>2484.7979999999998</v>
      </c>
      <c r="G67" s="419">
        <f>SUM(G62:G65)</f>
        <v>3093.759</v>
      </c>
      <c r="H67" s="445">
        <f>SUM(H62:H65)</f>
        <v>3344.1239999999998</v>
      </c>
      <c r="I67" s="25"/>
      <c r="J67" s="25"/>
      <c r="K67" s="25"/>
      <c r="L67" s="25"/>
    </row>
    <row r="68" spans="1:12" ht="30" customHeight="1" thickBot="1" x14ac:dyDescent="0.3">
      <c r="A68" s="446"/>
      <c r="B68" s="420"/>
      <c r="C68" s="421"/>
      <c r="D68" s="423"/>
      <c r="E68" s="423"/>
      <c r="F68" s="423"/>
      <c r="G68" s="424"/>
      <c r="H68" s="447"/>
      <c r="I68" s="25"/>
      <c r="J68" s="25"/>
      <c r="K68" s="25"/>
      <c r="L68" s="25"/>
    </row>
    <row r="69" spans="1:12" ht="71.25" customHeight="1" thickTop="1" x14ac:dyDescent="0.25">
      <c r="A69" s="73" t="s">
        <v>89</v>
      </c>
      <c r="B69" s="357" t="s">
        <v>90</v>
      </c>
      <c r="C69" s="324"/>
      <c r="D69" s="324"/>
      <c r="E69" s="324"/>
      <c r="F69" s="324"/>
      <c r="G69" s="324"/>
      <c r="H69" s="511"/>
      <c r="I69" s="62"/>
      <c r="J69" s="62"/>
      <c r="K69" s="62"/>
      <c r="L69" s="62"/>
    </row>
    <row r="70" spans="1:12" ht="79.5" customHeight="1" x14ac:dyDescent="0.25">
      <c r="A70" s="63" t="s">
        <v>9</v>
      </c>
      <c r="B70" s="338" t="s">
        <v>91</v>
      </c>
      <c r="C70" s="324"/>
      <c r="D70" s="34"/>
      <c r="E70" s="46"/>
      <c r="F70" s="46"/>
      <c r="G70" s="46"/>
      <c r="H70" s="46"/>
      <c r="I70" s="3"/>
      <c r="J70" s="3"/>
      <c r="K70" s="3"/>
      <c r="L70" s="3"/>
    </row>
    <row r="71" spans="1:12" ht="30" customHeight="1" x14ac:dyDescent="0.25">
      <c r="A71" s="323" t="s">
        <v>92</v>
      </c>
      <c r="B71" s="324"/>
      <c r="C71" s="324"/>
      <c r="D71" s="324"/>
      <c r="E71" s="324"/>
      <c r="F71" s="324"/>
      <c r="G71" s="324"/>
      <c r="H71" s="324"/>
      <c r="I71" s="49"/>
      <c r="J71" s="49"/>
      <c r="K71" s="49"/>
      <c r="L71" s="49"/>
    </row>
    <row r="72" spans="1:12" ht="30" customHeight="1" x14ac:dyDescent="0.25">
      <c r="A72" s="325" t="s">
        <v>31</v>
      </c>
      <c r="B72" s="325"/>
      <c r="C72" s="325"/>
      <c r="D72" s="325"/>
      <c r="E72" s="325"/>
      <c r="F72" s="325"/>
      <c r="G72" s="325"/>
      <c r="H72" s="325"/>
      <c r="I72" s="49"/>
      <c r="J72" s="49"/>
      <c r="K72" s="49"/>
      <c r="L72" s="49"/>
    </row>
    <row r="73" spans="1:12" ht="30" customHeight="1" x14ac:dyDescent="0.25">
      <c r="A73" s="326" t="s">
        <v>32</v>
      </c>
      <c r="B73" s="326"/>
      <c r="C73" s="326"/>
      <c r="D73" s="326"/>
      <c r="E73" s="326"/>
      <c r="F73" s="326"/>
      <c r="G73" s="326"/>
      <c r="H73" s="326"/>
      <c r="I73" s="49"/>
      <c r="J73" s="49"/>
      <c r="K73" s="49"/>
      <c r="L73" s="49"/>
    </row>
    <row r="74" spans="1:12" ht="30" customHeight="1" thickBot="1" x14ac:dyDescent="0.3">
      <c r="A74" s="537" t="s">
        <v>293</v>
      </c>
      <c r="B74" s="537"/>
      <c r="C74" s="537"/>
      <c r="D74" s="537"/>
      <c r="E74" s="537"/>
      <c r="F74" s="537"/>
      <c r="G74" s="537"/>
      <c r="H74" s="537"/>
      <c r="I74" s="49"/>
      <c r="J74" s="49"/>
      <c r="K74" s="49"/>
      <c r="L74" s="49"/>
    </row>
    <row r="75" spans="1:12" ht="30" customHeight="1" thickTop="1" x14ac:dyDescent="0.25">
      <c r="A75" s="425"/>
      <c r="B75" s="426"/>
      <c r="C75" s="427"/>
      <c r="D75" s="430">
        <v>2018</v>
      </c>
      <c r="E75" s="430">
        <v>2019</v>
      </c>
      <c r="F75" s="430">
        <v>2020</v>
      </c>
      <c r="G75" s="430">
        <v>2021</v>
      </c>
      <c r="H75" s="431">
        <v>2022</v>
      </c>
      <c r="I75" s="62"/>
      <c r="J75" s="62"/>
      <c r="K75" s="62"/>
      <c r="L75" s="62"/>
    </row>
    <row r="76" spans="1:12" ht="19.5" customHeight="1" x14ac:dyDescent="0.25">
      <c r="A76" s="432" t="s">
        <v>3</v>
      </c>
      <c r="B76" s="316" t="s">
        <v>2</v>
      </c>
      <c r="C76" s="410" t="s">
        <v>4</v>
      </c>
      <c r="D76" s="535"/>
      <c r="E76" s="535"/>
      <c r="F76" s="535"/>
      <c r="G76" s="535"/>
      <c r="H76" s="538"/>
      <c r="I76" s="62"/>
      <c r="J76" s="62"/>
      <c r="K76" s="62"/>
      <c r="L76" s="62"/>
    </row>
    <row r="77" spans="1:12" ht="19.5" customHeight="1" x14ac:dyDescent="0.25">
      <c r="A77" s="432"/>
      <c r="B77" s="317" t="s">
        <v>5</v>
      </c>
      <c r="C77" s="412" t="s">
        <v>6</v>
      </c>
      <c r="D77" s="535"/>
      <c r="E77" s="535"/>
      <c r="F77" s="535"/>
      <c r="G77" s="535"/>
      <c r="H77" s="538"/>
      <c r="I77" s="62"/>
      <c r="J77" s="62"/>
      <c r="K77" s="62"/>
      <c r="L77" s="62"/>
    </row>
    <row r="78" spans="1:12" ht="25.5" customHeight="1" x14ac:dyDescent="0.25">
      <c r="A78" s="432"/>
      <c r="B78" s="317"/>
      <c r="C78" s="412"/>
      <c r="D78" s="536"/>
      <c r="E78" s="536"/>
      <c r="F78" s="536"/>
      <c r="G78" s="536"/>
      <c r="H78" s="539"/>
      <c r="I78" s="62"/>
      <c r="J78" s="62"/>
      <c r="K78" s="62"/>
      <c r="L78" s="62"/>
    </row>
    <row r="79" spans="1:12" ht="46.5" customHeight="1" x14ac:dyDescent="0.25">
      <c r="A79" s="540">
        <v>1</v>
      </c>
      <c r="B79" s="347" t="s">
        <v>93</v>
      </c>
      <c r="C79" s="344" t="s">
        <v>94</v>
      </c>
      <c r="D79" s="345">
        <v>406651</v>
      </c>
      <c r="E79" s="345">
        <v>179501</v>
      </c>
      <c r="F79" s="528">
        <v>1012984</v>
      </c>
      <c r="G79" s="358">
        <v>287024</v>
      </c>
      <c r="H79" s="541">
        <v>415479</v>
      </c>
      <c r="I79" s="3"/>
      <c r="J79" s="3"/>
      <c r="K79" s="3"/>
      <c r="L79" s="3"/>
    </row>
    <row r="80" spans="1:12" ht="30" customHeight="1" x14ac:dyDescent="0.25">
      <c r="A80" s="542"/>
      <c r="B80" s="532"/>
      <c r="C80" s="531"/>
      <c r="D80" s="530"/>
      <c r="E80" s="530"/>
      <c r="F80" s="529"/>
      <c r="G80" s="527"/>
      <c r="H80" s="543"/>
      <c r="I80" s="3"/>
      <c r="J80" s="3"/>
      <c r="K80" s="3"/>
      <c r="L80" s="3"/>
    </row>
    <row r="81" spans="1:12" ht="49.5" customHeight="1" thickBot="1" x14ac:dyDescent="0.3">
      <c r="A81" s="483"/>
      <c r="B81" s="544" t="s">
        <v>95</v>
      </c>
      <c r="C81" s="545" t="s">
        <v>96</v>
      </c>
      <c r="D81" s="508">
        <f>D79</f>
        <v>406651</v>
      </c>
      <c r="E81" s="508">
        <f>E79</f>
        <v>179501</v>
      </c>
      <c r="F81" s="508">
        <f>F79</f>
        <v>1012984</v>
      </c>
      <c r="G81" s="506">
        <f>G79</f>
        <v>287024</v>
      </c>
      <c r="H81" s="546">
        <f>H79</f>
        <v>415479</v>
      </c>
      <c r="I81" s="62"/>
      <c r="J81" s="62"/>
      <c r="K81" s="62"/>
      <c r="L81" s="62"/>
    </row>
    <row r="82" spans="1:12" ht="56.25" customHeight="1" thickTop="1" x14ac:dyDescent="0.25">
      <c r="A82" s="73" t="s">
        <v>97</v>
      </c>
      <c r="B82" s="357" t="s">
        <v>98</v>
      </c>
      <c r="C82" s="357"/>
      <c r="D82" s="357"/>
      <c r="E82" s="357"/>
      <c r="F82" s="357"/>
      <c r="G82" s="357"/>
      <c r="H82" s="28"/>
      <c r="I82" s="3"/>
      <c r="J82" s="3"/>
      <c r="K82" s="3"/>
      <c r="L82" s="3"/>
    </row>
    <row r="83" spans="1:12" ht="61.5" customHeight="1" x14ac:dyDescent="0.25">
      <c r="A83" s="64" t="s">
        <v>33</v>
      </c>
      <c r="B83" s="338" t="s">
        <v>99</v>
      </c>
      <c r="C83" s="338"/>
      <c r="D83" s="34"/>
      <c r="E83" s="65"/>
      <c r="F83" s="65"/>
      <c r="G83" s="65"/>
      <c r="H83" s="65"/>
      <c r="I83" s="3"/>
      <c r="J83" s="3"/>
      <c r="K83" s="3"/>
      <c r="L83" s="3"/>
    </row>
    <row r="84" spans="1:12" ht="30" customHeight="1" x14ac:dyDescent="0.25">
      <c r="A84" s="323" t="s">
        <v>100</v>
      </c>
      <c r="B84" s="323"/>
      <c r="C84" s="323"/>
      <c r="D84" s="323"/>
      <c r="E84" s="323"/>
      <c r="F84" s="323"/>
      <c r="G84" s="323"/>
      <c r="H84" s="323"/>
      <c r="I84" s="49"/>
      <c r="J84" s="49"/>
      <c r="K84" s="49"/>
      <c r="L84" s="49"/>
    </row>
    <row r="85" spans="1:12" ht="30" customHeight="1" x14ac:dyDescent="0.25">
      <c r="A85" s="323"/>
      <c r="B85" s="324"/>
      <c r="C85" s="324"/>
      <c r="D85" s="7"/>
      <c r="E85" s="7"/>
      <c r="F85" s="7"/>
      <c r="G85" s="7"/>
      <c r="H85" s="7"/>
      <c r="I85" s="49"/>
      <c r="J85" s="49"/>
      <c r="K85" s="49"/>
      <c r="L85" s="49"/>
    </row>
    <row r="86" spans="1:12" ht="30" customHeight="1" x14ac:dyDescent="0.25">
      <c r="A86" s="325" t="s">
        <v>34</v>
      </c>
      <c r="B86" s="324"/>
      <c r="C86" s="324"/>
      <c r="D86" s="324"/>
      <c r="E86" s="324"/>
      <c r="F86" s="324"/>
      <c r="G86" s="324"/>
      <c r="H86" s="324"/>
      <c r="I86" s="49"/>
      <c r="J86" s="49"/>
      <c r="K86" s="49"/>
      <c r="L86" s="49"/>
    </row>
    <row r="87" spans="1:12" ht="30" customHeight="1" x14ac:dyDescent="0.25">
      <c r="A87" s="326" t="s">
        <v>35</v>
      </c>
      <c r="B87" s="324"/>
      <c r="C87" s="324"/>
      <c r="D87" s="324"/>
      <c r="E87" s="324"/>
      <c r="F87" s="324"/>
      <c r="G87" s="324"/>
      <c r="H87" s="324"/>
      <c r="I87" s="49"/>
      <c r="J87" s="49"/>
      <c r="K87" s="49"/>
      <c r="L87" s="49"/>
    </row>
    <row r="88" spans="1:12" ht="30" customHeight="1" x14ac:dyDescent="0.25">
      <c r="A88" s="326"/>
      <c r="B88" s="324"/>
      <c r="C88" s="324"/>
      <c r="D88" s="8"/>
      <c r="E88" s="8"/>
      <c r="F88" s="8"/>
      <c r="G88" s="8"/>
      <c r="H88" s="8"/>
      <c r="I88" s="49"/>
      <c r="J88" s="49"/>
      <c r="K88" s="49"/>
      <c r="L88" s="49"/>
    </row>
    <row r="89" spans="1:12" ht="30" customHeight="1" x14ac:dyDescent="0.25">
      <c r="A89" s="325" t="s">
        <v>292</v>
      </c>
      <c r="B89" s="324"/>
      <c r="C89" s="324"/>
      <c r="D89" s="324"/>
      <c r="E89" s="324"/>
      <c r="F89" s="324"/>
      <c r="G89" s="324"/>
      <c r="H89" s="324"/>
      <c r="I89" s="49"/>
      <c r="J89" s="49"/>
      <c r="K89" s="49"/>
      <c r="L89" s="49"/>
    </row>
    <row r="90" spans="1:12" ht="30" customHeight="1" thickBot="1" x14ac:dyDescent="0.3">
      <c r="A90" s="1"/>
      <c r="B90" s="2"/>
      <c r="C90" s="2"/>
      <c r="D90" s="3"/>
      <c r="E90" s="4"/>
      <c r="F90" s="4"/>
      <c r="G90" s="4"/>
      <c r="H90" s="4"/>
      <c r="I90" s="3"/>
      <c r="J90" s="3"/>
      <c r="K90" s="3"/>
      <c r="L90" s="3"/>
    </row>
    <row r="91" spans="1:12" ht="30" customHeight="1" thickTop="1" x14ac:dyDescent="0.25">
      <c r="A91" s="425"/>
      <c r="B91" s="552"/>
      <c r="C91" s="553"/>
      <c r="D91" s="430">
        <v>2018</v>
      </c>
      <c r="E91" s="430">
        <v>2019</v>
      </c>
      <c r="F91" s="430">
        <v>2020</v>
      </c>
      <c r="G91" s="430">
        <v>2021</v>
      </c>
      <c r="H91" s="431">
        <v>2022</v>
      </c>
      <c r="I91" s="25"/>
      <c r="J91" s="25"/>
      <c r="K91" s="25"/>
      <c r="L91" s="25"/>
    </row>
    <row r="92" spans="1:12" ht="30" customHeight="1" x14ac:dyDescent="0.25">
      <c r="A92" s="432" t="s">
        <v>3</v>
      </c>
      <c r="B92" s="335" t="s">
        <v>2</v>
      </c>
      <c r="C92" s="370"/>
      <c r="D92" s="535"/>
      <c r="E92" s="535"/>
      <c r="F92" s="535"/>
      <c r="G92" s="535"/>
      <c r="H92" s="538"/>
      <c r="I92" s="25"/>
      <c r="J92" s="25"/>
      <c r="K92" s="25"/>
      <c r="L92" s="25"/>
    </row>
    <row r="93" spans="1:12" ht="30" customHeight="1" x14ac:dyDescent="0.25">
      <c r="A93" s="434"/>
      <c r="B93" s="336" t="s">
        <v>5</v>
      </c>
      <c r="C93" s="370"/>
      <c r="D93" s="536"/>
      <c r="E93" s="536"/>
      <c r="F93" s="536"/>
      <c r="G93" s="536"/>
      <c r="H93" s="539"/>
      <c r="I93" s="25"/>
      <c r="J93" s="25"/>
      <c r="K93" s="25"/>
      <c r="L93" s="25"/>
    </row>
    <row r="94" spans="1:12" ht="95.25" customHeight="1" x14ac:dyDescent="0.25">
      <c r="A94" s="540">
        <v>1</v>
      </c>
      <c r="B94" s="347" t="s">
        <v>101</v>
      </c>
      <c r="C94" s="66" t="s">
        <v>102</v>
      </c>
      <c r="D94" s="105">
        <v>62</v>
      </c>
      <c r="E94" s="547">
        <v>62</v>
      </c>
      <c r="F94" s="548">
        <v>61</v>
      </c>
      <c r="G94" s="548">
        <v>64</v>
      </c>
      <c r="H94" s="554">
        <v>75</v>
      </c>
      <c r="I94" s="67"/>
      <c r="J94" s="67"/>
      <c r="K94" s="67"/>
      <c r="L94" s="67"/>
    </row>
    <row r="95" spans="1:12" ht="30" customHeight="1" x14ac:dyDescent="0.25">
      <c r="A95" s="434"/>
      <c r="B95" s="346"/>
      <c r="C95" s="68" t="s">
        <v>36</v>
      </c>
      <c r="D95" s="104">
        <v>0</v>
      </c>
      <c r="E95" s="548">
        <v>13</v>
      </c>
      <c r="F95" s="548">
        <v>13</v>
      </c>
      <c r="G95" s="548">
        <v>13</v>
      </c>
      <c r="H95" s="554">
        <v>13</v>
      </c>
      <c r="I95" s="67"/>
      <c r="J95" s="67"/>
      <c r="K95" s="67"/>
      <c r="L95" s="67"/>
    </row>
    <row r="96" spans="1:12" ht="30" customHeight="1" x14ac:dyDescent="0.25">
      <c r="A96" s="434"/>
      <c r="B96" s="346"/>
      <c r="C96" s="68" t="s">
        <v>37</v>
      </c>
      <c r="D96" s="104">
        <v>0</v>
      </c>
      <c r="E96" s="548">
        <v>6</v>
      </c>
      <c r="F96" s="548">
        <v>6</v>
      </c>
      <c r="G96" s="548">
        <v>6</v>
      </c>
      <c r="H96" s="554">
        <v>6</v>
      </c>
      <c r="I96" s="67"/>
      <c r="J96" s="67"/>
      <c r="K96" s="67"/>
      <c r="L96" s="67"/>
    </row>
    <row r="97" spans="1:12" ht="49" customHeight="1" x14ac:dyDescent="0.25">
      <c r="A97" s="434"/>
      <c r="B97" s="346"/>
      <c r="C97" s="69" t="s">
        <v>38</v>
      </c>
      <c r="D97" s="106">
        <v>0</v>
      </c>
      <c r="E97" s="549">
        <v>3</v>
      </c>
      <c r="F97" s="549">
        <v>3</v>
      </c>
      <c r="G97" s="549">
        <v>3</v>
      </c>
      <c r="H97" s="554">
        <v>3</v>
      </c>
      <c r="I97" s="107"/>
      <c r="J97" s="107"/>
      <c r="K97" s="107"/>
      <c r="L97" s="107"/>
    </row>
    <row r="98" spans="1:12" ht="30" customHeight="1" x14ac:dyDescent="0.25">
      <c r="A98" s="439"/>
      <c r="B98" s="329"/>
      <c r="C98" s="69" t="s">
        <v>39</v>
      </c>
      <c r="D98" s="108" t="s">
        <v>103</v>
      </c>
      <c r="E98" s="108" t="s">
        <v>103</v>
      </c>
      <c r="F98" s="108" t="s">
        <v>103</v>
      </c>
      <c r="G98" s="550">
        <v>0</v>
      </c>
      <c r="H98" s="555">
        <v>0</v>
      </c>
      <c r="I98" s="107"/>
      <c r="J98" s="107"/>
      <c r="K98" s="107"/>
      <c r="L98" s="107"/>
    </row>
    <row r="99" spans="1:12" ht="96.75" customHeight="1" x14ac:dyDescent="0.25">
      <c r="A99" s="540">
        <v>2</v>
      </c>
      <c r="B99" s="347" t="s">
        <v>104</v>
      </c>
      <c r="C99" s="66" t="s">
        <v>105</v>
      </c>
      <c r="D99" s="105">
        <v>27</v>
      </c>
      <c r="E99" s="548">
        <v>27</v>
      </c>
      <c r="F99" s="548">
        <v>28</v>
      </c>
      <c r="G99" s="548">
        <v>26</v>
      </c>
      <c r="H99" s="554">
        <v>30</v>
      </c>
      <c r="I99" s="67"/>
      <c r="J99" s="67"/>
      <c r="K99" s="67"/>
      <c r="L99" s="67"/>
    </row>
    <row r="100" spans="1:12" ht="100.5" customHeight="1" x14ac:dyDescent="0.25">
      <c r="A100" s="439"/>
      <c r="B100" s="329"/>
      <c r="C100" s="66" t="s">
        <v>106</v>
      </c>
      <c r="D100" s="105">
        <v>34</v>
      </c>
      <c r="E100" s="548">
        <v>34</v>
      </c>
      <c r="F100" s="548">
        <v>34</v>
      </c>
      <c r="G100" s="548">
        <v>30</v>
      </c>
      <c r="H100" s="554">
        <v>30</v>
      </c>
      <c r="I100" s="67"/>
      <c r="J100" s="67"/>
      <c r="K100" s="67"/>
      <c r="L100" s="67"/>
    </row>
    <row r="101" spans="1:12" ht="111" customHeight="1" x14ac:dyDescent="0.25">
      <c r="A101" s="540" t="s">
        <v>15</v>
      </c>
      <c r="B101" s="347" t="s">
        <v>107</v>
      </c>
      <c r="C101" s="66" t="s">
        <v>108</v>
      </c>
      <c r="D101" s="105">
        <v>43</v>
      </c>
      <c r="E101" s="548">
        <v>43</v>
      </c>
      <c r="F101" s="548">
        <v>39</v>
      </c>
      <c r="G101" s="548">
        <v>38</v>
      </c>
      <c r="H101" s="554">
        <v>38</v>
      </c>
      <c r="I101" s="67"/>
      <c r="J101" s="67"/>
      <c r="K101" s="67"/>
      <c r="L101" s="67"/>
    </row>
    <row r="102" spans="1:12" ht="99.75" customHeight="1" x14ac:dyDescent="0.25">
      <c r="A102" s="434"/>
      <c r="B102" s="346"/>
      <c r="C102" s="66" t="s">
        <v>109</v>
      </c>
      <c r="D102" s="105">
        <v>39</v>
      </c>
      <c r="E102" s="548">
        <v>58</v>
      </c>
      <c r="F102" s="548">
        <v>38</v>
      </c>
      <c r="G102" s="548">
        <v>39</v>
      </c>
      <c r="H102" s="554">
        <v>38</v>
      </c>
      <c r="I102" s="67"/>
      <c r="J102" s="67"/>
      <c r="K102" s="67"/>
      <c r="L102" s="67"/>
    </row>
    <row r="103" spans="1:12" ht="99.75" customHeight="1" x14ac:dyDescent="0.25">
      <c r="A103" s="439"/>
      <c r="B103" s="329"/>
      <c r="C103" s="66" t="s">
        <v>110</v>
      </c>
      <c r="D103" s="105">
        <v>17</v>
      </c>
      <c r="E103" s="548">
        <v>26</v>
      </c>
      <c r="F103" s="548">
        <v>26</v>
      </c>
      <c r="G103" s="548">
        <v>28</v>
      </c>
      <c r="H103" s="554">
        <v>28</v>
      </c>
      <c r="I103" s="67"/>
      <c r="J103" s="67"/>
      <c r="K103" s="67"/>
      <c r="L103" s="67"/>
    </row>
    <row r="104" spans="1:12" ht="102" customHeight="1" x14ac:dyDescent="0.25">
      <c r="A104" s="540" t="s">
        <v>17</v>
      </c>
      <c r="B104" s="347" t="s">
        <v>111</v>
      </c>
      <c r="C104" s="66" t="s">
        <v>112</v>
      </c>
      <c r="D104" s="105">
        <v>8</v>
      </c>
      <c r="E104" s="548">
        <v>25</v>
      </c>
      <c r="F104" s="548">
        <v>21</v>
      </c>
      <c r="G104" s="548">
        <v>21</v>
      </c>
      <c r="H104" s="554">
        <v>21</v>
      </c>
      <c r="I104" s="67"/>
      <c r="J104" s="67"/>
      <c r="K104" s="67"/>
      <c r="L104" s="67"/>
    </row>
    <row r="105" spans="1:12" ht="105" customHeight="1" x14ac:dyDescent="0.25">
      <c r="A105" s="434"/>
      <c r="B105" s="346"/>
      <c r="C105" s="66" t="s">
        <v>113</v>
      </c>
      <c r="D105" s="105">
        <v>25</v>
      </c>
      <c r="E105" s="548">
        <v>25</v>
      </c>
      <c r="F105" s="548">
        <v>25</v>
      </c>
      <c r="G105" s="548">
        <v>25</v>
      </c>
      <c r="H105" s="554">
        <v>25</v>
      </c>
      <c r="I105" s="67"/>
      <c r="J105" s="67"/>
      <c r="K105" s="67"/>
      <c r="L105" s="67"/>
    </row>
    <row r="106" spans="1:12" ht="99" customHeight="1" x14ac:dyDescent="0.25">
      <c r="A106" s="439"/>
      <c r="B106" s="329"/>
      <c r="C106" s="66" t="s">
        <v>114</v>
      </c>
      <c r="D106" s="105">
        <v>0</v>
      </c>
      <c r="E106" s="548">
        <v>0</v>
      </c>
      <c r="F106" s="548">
        <v>0</v>
      </c>
      <c r="G106" s="548">
        <v>0</v>
      </c>
      <c r="H106" s="554">
        <v>0</v>
      </c>
      <c r="I106" s="67"/>
      <c r="J106" s="67"/>
      <c r="K106" s="67"/>
      <c r="L106" s="67"/>
    </row>
    <row r="107" spans="1:12" ht="85.5" customHeight="1" x14ac:dyDescent="0.25">
      <c r="A107" s="556" t="s">
        <v>19</v>
      </c>
      <c r="B107" s="66" t="s">
        <v>115</v>
      </c>
      <c r="C107" s="66" t="s">
        <v>116</v>
      </c>
      <c r="D107" s="105">
        <v>6</v>
      </c>
      <c r="E107" s="548">
        <v>6</v>
      </c>
      <c r="F107" s="548">
        <v>29</v>
      </c>
      <c r="G107" s="548">
        <v>30</v>
      </c>
      <c r="H107" s="554">
        <v>30</v>
      </c>
      <c r="I107" s="67"/>
      <c r="J107" s="67"/>
      <c r="K107" s="67"/>
      <c r="L107" s="67"/>
    </row>
    <row r="108" spans="1:12" ht="81.75" customHeight="1" x14ac:dyDescent="0.25">
      <c r="A108" s="556" t="s">
        <v>21</v>
      </c>
      <c r="B108" s="66" t="s">
        <v>117</v>
      </c>
      <c r="C108" s="66" t="s">
        <v>118</v>
      </c>
      <c r="D108" s="105">
        <v>0</v>
      </c>
      <c r="E108" s="548">
        <v>0</v>
      </c>
      <c r="F108" s="548">
        <v>0</v>
      </c>
      <c r="G108" s="548">
        <v>0</v>
      </c>
      <c r="H108" s="554">
        <v>0</v>
      </c>
      <c r="I108" s="67"/>
      <c r="J108" s="67"/>
      <c r="K108" s="67"/>
      <c r="L108" s="67"/>
    </row>
    <row r="109" spans="1:12" ht="78" customHeight="1" x14ac:dyDescent="0.25">
      <c r="A109" s="540" t="s">
        <v>40</v>
      </c>
      <c r="B109" s="347" t="s">
        <v>119</v>
      </c>
      <c r="C109" s="66" t="s">
        <v>120</v>
      </c>
      <c r="D109" s="105">
        <v>6</v>
      </c>
      <c r="E109" s="548">
        <v>6</v>
      </c>
      <c r="F109" s="548">
        <v>5</v>
      </c>
      <c r="G109" s="548">
        <v>7</v>
      </c>
      <c r="H109" s="554">
        <v>16</v>
      </c>
      <c r="I109" s="67"/>
      <c r="J109" s="67"/>
      <c r="K109" s="67"/>
      <c r="L109" s="67"/>
    </row>
    <row r="110" spans="1:12" ht="70.5" customHeight="1" x14ac:dyDescent="0.25">
      <c r="A110" s="434"/>
      <c r="B110" s="346"/>
      <c r="C110" s="66" t="s">
        <v>41</v>
      </c>
      <c r="D110" s="104">
        <v>0</v>
      </c>
      <c r="E110" s="548">
        <v>0</v>
      </c>
      <c r="F110" s="548">
        <v>5</v>
      </c>
      <c r="G110" s="548">
        <v>8</v>
      </c>
      <c r="H110" s="554">
        <v>8</v>
      </c>
      <c r="I110" s="67"/>
      <c r="J110" s="67"/>
      <c r="K110" s="67"/>
      <c r="L110" s="67"/>
    </row>
    <row r="111" spans="1:12" ht="54.75" customHeight="1" x14ac:dyDescent="0.25">
      <c r="A111" s="439"/>
      <c r="B111" s="329"/>
      <c r="C111" s="66" t="s">
        <v>42</v>
      </c>
      <c r="D111" s="104">
        <v>13</v>
      </c>
      <c r="E111" s="547">
        <v>13</v>
      </c>
      <c r="F111" s="548">
        <v>13</v>
      </c>
      <c r="G111" s="548">
        <v>13</v>
      </c>
      <c r="H111" s="554">
        <v>13</v>
      </c>
      <c r="I111" s="25"/>
      <c r="J111" s="25"/>
      <c r="K111" s="25"/>
      <c r="L111" s="25"/>
    </row>
    <row r="112" spans="1:12" ht="81.75" customHeight="1" x14ac:dyDescent="0.25">
      <c r="A112" s="556" t="s">
        <v>43</v>
      </c>
      <c r="B112" s="66" t="s">
        <v>121</v>
      </c>
      <c r="C112" s="66" t="s">
        <v>44</v>
      </c>
      <c r="D112" s="104" t="s">
        <v>103</v>
      </c>
      <c r="E112" s="104" t="s">
        <v>103</v>
      </c>
      <c r="F112" s="104" t="s">
        <v>103</v>
      </c>
      <c r="G112" s="548">
        <v>5</v>
      </c>
      <c r="H112" s="554">
        <v>13</v>
      </c>
      <c r="I112" s="67"/>
      <c r="J112" s="67"/>
      <c r="K112" s="67"/>
      <c r="L112" s="67"/>
    </row>
    <row r="113" spans="1:12" ht="30" customHeight="1" x14ac:dyDescent="0.25">
      <c r="A113" s="557"/>
      <c r="B113" s="348"/>
      <c r="C113" s="370"/>
      <c r="D113" s="551"/>
      <c r="E113" s="551"/>
      <c r="F113" s="551"/>
      <c r="G113" s="551"/>
      <c r="H113" s="558"/>
      <c r="I113" s="70"/>
      <c r="J113" s="70"/>
      <c r="K113" s="70"/>
      <c r="L113" s="70"/>
    </row>
    <row r="114" spans="1:12" ht="30" customHeight="1" x14ac:dyDescent="0.25">
      <c r="A114" s="557"/>
      <c r="B114" s="349" t="s">
        <v>122</v>
      </c>
      <c r="C114" s="370"/>
      <c r="D114" s="481">
        <f t="shared" ref="D114:H114" si="2">SUM(D94:D112)</f>
        <v>280</v>
      </c>
      <c r="E114" s="481">
        <f t="shared" si="2"/>
        <v>347</v>
      </c>
      <c r="F114" s="481">
        <f t="shared" si="2"/>
        <v>346</v>
      </c>
      <c r="G114" s="481">
        <f t="shared" si="2"/>
        <v>356</v>
      </c>
      <c r="H114" s="559">
        <f t="shared" si="2"/>
        <v>387</v>
      </c>
      <c r="I114" s="70"/>
      <c r="J114" s="70"/>
      <c r="K114" s="70"/>
      <c r="L114" s="70"/>
    </row>
    <row r="115" spans="1:12" ht="30" customHeight="1" thickBot="1" x14ac:dyDescent="0.3">
      <c r="A115" s="560"/>
      <c r="B115" s="561"/>
      <c r="C115" s="562"/>
      <c r="D115" s="563"/>
      <c r="E115" s="563"/>
      <c r="F115" s="563"/>
      <c r="G115" s="563"/>
      <c r="H115" s="564"/>
      <c r="I115" s="70"/>
      <c r="J115" s="70"/>
      <c r="K115" s="70"/>
      <c r="L115" s="70"/>
    </row>
    <row r="116" spans="1:12" ht="60.75" customHeight="1" thickTop="1" x14ac:dyDescent="0.25">
      <c r="A116" s="73" t="s">
        <v>123</v>
      </c>
      <c r="B116" s="357" t="s">
        <v>124</v>
      </c>
      <c r="C116" s="324"/>
      <c r="D116" s="324"/>
      <c r="E116" s="324"/>
      <c r="F116" s="324"/>
      <c r="G116" s="324"/>
      <c r="H116" s="28"/>
      <c r="I116" s="62"/>
      <c r="J116" s="62"/>
      <c r="K116" s="62"/>
      <c r="L116" s="62"/>
    </row>
    <row r="117" spans="1:12" ht="30" customHeight="1" x14ac:dyDescent="0.25">
      <c r="A117" s="35"/>
      <c r="B117" s="352"/>
      <c r="C117" s="324"/>
      <c r="D117" s="36"/>
      <c r="E117" s="71"/>
      <c r="F117" s="71"/>
      <c r="G117" s="71"/>
      <c r="H117" s="71"/>
      <c r="I117" s="3"/>
      <c r="J117" s="3"/>
      <c r="K117" s="3"/>
      <c r="L117" s="3"/>
    </row>
    <row r="118" spans="1:12" ht="30" customHeight="1" x14ac:dyDescent="0.25">
      <c r="A118" s="323" t="s">
        <v>125</v>
      </c>
      <c r="B118" s="323"/>
      <c r="C118" s="323"/>
      <c r="D118" s="323"/>
      <c r="E118" s="323"/>
      <c r="F118" s="323"/>
      <c r="G118" s="323"/>
      <c r="H118" s="323"/>
      <c r="I118" s="49"/>
      <c r="J118" s="49"/>
      <c r="K118" s="49"/>
      <c r="L118" s="49"/>
    </row>
    <row r="119" spans="1:12" ht="30" customHeight="1" x14ac:dyDescent="0.25">
      <c r="A119" s="325" t="s">
        <v>45</v>
      </c>
      <c r="B119" s="324"/>
      <c r="C119" s="324"/>
      <c r="D119" s="324"/>
      <c r="E119" s="324"/>
      <c r="F119" s="324"/>
      <c r="G119" s="324"/>
      <c r="H119" s="324"/>
      <c r="I119" s="49"/>
      <c r="J119" s="49"/>
      <c r="K119" s="49"/>
      <c r="L119" s="49"/>
    </row>
    <row r="120" spans="1:12" ht="30" customHeight="1" x14ac:dyDescent="0.25">
      <c r="A120" s="326" t="s">
        <v>46</v>
      </c>
      <c r="B120" s="324"/>
      <c r="C120" s="324"/>
      <c r="D120" s="324"/>
      <c r="E120" s="324"/>
      <c r="F120" s="324"/>
      <c r="G120" s="324"/>
      <c r="H120" s="324"/>
      <c r="I120" s="49"/>
      <c r="J120" s="49"/>
      <c r="K120" s="49"/>
      <c r="L120" s="49"/>
    </row>
    <row r="121" spans="1:12" ht="30" customHeight="1" thickBot="1" x14ac:dyDescent="0.3">
      <c r="A121" s="325" t="s">
        <v>292</v>
      </c>
      <c r="B121" s="324"/>
      <c r="C121" s="324"/>
      <c r="D121" s="324"/>
      <c r="E121" s="324"/>
      <c r="F121" s="324"/>
      <c r="G121" s="324"/>
      <c r="H121" s="324"/>
      <c r="I121" s="49"/>
      <c r="J121" s="49"/>
      <c r="K121" s="49"/>
      <c r="L121" s="49"/>
    </row>
    <row r="122" spans="1:12" ht="30" customHeight="1" thickTop="1" x14ac:dyDescent="0.25">
      <c r="A122" s="425"/>
      <c r="B122" s="552"/>
      <c r="C122" s="553"/>
      <c r="D122" s="430">
        <v>2018</v>
      </c>
      <c r="E122" s="430">
        <v>2019</v>
      </c>
      <c r="F122" s="430">
        <v>2020</v>
      </c>
      <c r="G122" s="430">
        <v>2021</v>
      </c>
      <c r="H122" s="431">
        <v>2022</v>
      </c>
      <c r="I122" s="11"/>
      <c r="J122" s="11"/>
      <c r="K122" s="11"/>
      <c r="L122" s="11"/>
    </row>
    <row r="123" spans="1:12" ht="30" customHeight="1" x14ac:dyDescent="0.25">
      <c r="A123" s="432" t="s">
        <v>3</v>
      </c>
      <c r="B123" s="335" t="s">
        <v>2</v>
      </c>
      <c r="C123" s="370"/>
      <c r="D123" s="535"/>
      <c r="E123" s="535"/>
      <c r="F123" s="535"/>
      <c r="G123" s="535"/>
      <c r="H123" s="538"/>
      <c r="I123" s="11"/>
      <c r="J123" s="11"/>
      <c r="K123" s="11"/>
      <c r="L123" s="11"/>
    </row>
    <row r="124" spans="1:12" ht="30" customHeight="1" x14ac:dyDescent="0.25">
      <c r="A124" s="566"/>
      <c r="B124" s="336" t="s">
        <v>5</v>
      </c>
      <c r="C124" s="370"/>
      <c r="D124" s="536"/>
      <c r="E124" s="536"/>
      <c r="F124" s="536"/>
      <c r="G124" s="536"/>
      <c r="H124" s="539"/>
      <c r="I124" s="11"/>
      <c r="J124" s="11"/>
      <c r="K124" s="11"/>
      <c r="L124" s="11"/>
    </row>
    <row r="125" spans="1:12" ht="78" customHeight="1" x14ac:dyDescent="0.25">
      <c r="A125" s="493">
        <v>1</v>
      </c>
      <c r="B125" s="342" t="s">
        <v>126</v>
      </c>
      <c r="C125" s="341"/>
      <c r="D125" s="567">
        <v>3</v>
      </c>
      <c r="E125" s="568">
        <v>12</v>
      </c>
      <c r="F125" s="568">
        <v>28</v>
      </c>
      <c r="G125" s="569">
        <v>10</v>
      </c>
      <c r="H125" s="570">
        <v>21</v>
      </c>
      <c r="I125" s="33"/>
      <c r="J125" s="33"/>
      <c r="K125" s="33"/>
      <c r="L125" s="33"/>
    </row>
    <row r="126" spans="1:12" ht="90" customHeight="1" x14ac:dyDescent="0.25">
      <c r="A126" s="493" t="s">
        <v>13</v>
      </c>
      <c r="B126" s="353" t="s">
        <v>127</v>
      </c>
      <c r="C126" s="370"/>
      <c r="D126" s="571">
        <v>2</v>
      </c>
      <c r="E126" s="572">
        <v>6</v>
      </c>
      <c r="F126" s="572">
        <v>8</v>
      </c>
      <c r="G126" s="573">
        <v>2</v>
      </c>
      <c r="H126" s="574">
        <v>3</v>
      </c>
      <c r="I126" s="33"/>
      <c r="J126" s="33"/>
      <c r="K126" s="33"/>
      <c r="L126" s="33"/>
    </row>
    <row r="127" spans="1:12" ht="30" customHeight="1" x14ac:dyDescent="0.25">
      <c r="A127" s="474"/>
      <c r="B127" s="575"/>
      <c r="C127" s="404"/>
      <c r="D127" s="501"/>
      <c r="E127" s="576"/>
      <c r="F127" s="576"/>
      <c r="G127" s="576"/>
      <c r="H127" s="577"/>
      <c r="I127" s="33"/>
      <c r="J127" s="33"/>
      <c r="K127" s="33"/>
      <c r="L127" s="33"/>
    </row>
    <row r="128" spans="1:12" ht="30" customHeight="1" thickBot="1" x14ac:dyDescent="0.3">
      <c r="A128" s="483"/>
      <c r="B128" s="578" t="s">
        <v>128</v>
      </c>
      <c r="C128" s="523"/>
      <c r="D128" s="579">
        <f>D125+D126</f>
        <v>5</v>
      </c>
      <c r="E128" s="580">
        <f t="shared" ref="E128:H128" si="3">SUM(E125:E126)</f>
        <v>18</v>
      </c>
      <c r="F128" s="580">
        <f t="shared" si="3"/>
        <v>36</v>
      </c>
      <c r="G128" s="580">
        <f t="shared" si="3"/>
        <v>12</v>
      </c>
      <c r="H128" s="581">
        <f t="shared" si="3"/>
        <v>24</v>
      </c>
      <c r="I128" s="11"/>
      <c r="J128" s="11"/>
      <c r="K128" s="11"/>
      <c r="L128" s="11"/>
    </row>
    <row r="129" spans="1:12" ht="64.5" customHeight="1" thickTop="1" x14ac:dyDescent="0.25">
      <c r="A129" s="565" t="s">
        <v>129</v>
      </c>
      <c r="B129" s="534" t="s">
        <v>130</v>
      </c>
      <c r="C129" s="534"/>
      <c r="D129" s="534"/>
      <c r="E129" s="534"/>
      <c r="F129" s="534"/>
      <c r="G129" s="534"/>
      <c r="H129" s="534"/>
      <c r="I129" s="62"/>
      <c r="J129" s="62"/>
      <c r="K129" s="62"/>
      <c r="L129" s="62"/>
    </row>
    <row r="130" spans="1:12" ht="64.5" customHeight="1" x14ac:dyDescent="0.25">
      <c r="A130" s="73"/>
      <c r="B130" s="28"/>
      <c r="C130" s="28"/>
      <c r="D130" s="28"/>
      <c r="E130" s="28"/>
      <c r="F130" s="28"/>
      <c r="G130" s="28"/>
      <c r="H130" s="28"/>
      <c r="I130" s="62"/>
      <c r="J130" s="62"/>
      <c r="K130" s="62"/>
      <c r="L130" s="62"/>
    </row>
    <row r="131" spans="1:12" ht="30" customHeight="1" x14ac:dyDescent="0.25">
      <c r="A131" s="323" t="s">
        <v>131</v>
      </c>
      <c r="B131" s="324"/>
      <c r="C131" s="324"/>
      <c r="D131" s="324"/>
      <c r="E131" s="324"/>
      <c r="F131" s="324"/>
      <c r="G131" s="324"/>
      <c r="H131" s="324"/>
      <c r="I131" s="49"/>
      <c r="J131" s="49"/>
      <c r="K131" s="49"/>
      <c r="L131" s="49"/>
    </row>
    <row r="132" spans="1:12" ht="30" customHeight="1" x14ac:dyDescent="0.25">
      <c r="A132" s="323"/>
      <c r="B132" s="324"/>
      <c r="C132" s="324"/>
      <c r="D132" s="7"/>
      <c r="E132" s="7"/>
      <c r="F132" s="7"/>
      <c r="G132" s="7"/>
      <c r="H132" s="7"/>
      <c r="I132" s="49"/>
      <c r="J132" s="49"/>
      <c r="K132" s="49"/>
      <c r="L132" s="49"/>
    </row>
    <row r="133" spans="1:12" ht="30" customHeight="1" x14ac:dyDescent="0.25">
      <c r="A133" s="325" t="s">
        <v>47</v>
      </c>
      <c r="B133" s="324"/>
      <c r="C133" s="324"/>
      <c r="D133" s="324"/>
      <c r="E133" s="324"/>
      <c r="F133" s="324"/>
      <c r="G133" s="324"/>
      <c r="H133" s="324"/>
      <c r="I133" s="49"/>
      <c r="J133" s="49"/>
      <c r="K133" s="49"/>
      <c r="L133" s="49"/>
    </row>
    <row r="134" spans="1:12" ht="30" customHeight="1" x14ac:dyDescent="0.25">
      <c r="A134" s="326" t="s">
        <v>48</v>
      </c>
      <c r="B134" s="324"/>
      <c r="C134" s="324"/>
      <c r="D134" s="324"/>
      <c r="E134" s="324"/>
      <c r="F134" s="324"/>
      <c r="G134" s="324"/>
      <c r="H134" s="324"/>
      <c r="I134" s="49"/>
      <c r="J134" s="49"/>
      <c r="K134" s="49"/>
      <c r="L134" s="49"/>
    </row>
    <row r="135" spans="1:12" ht="30" customHeight="1" thickBot="1" x14ac:dyDescent="0.3">
      <c r="A135" s="325" t="s">
        <v>292</v>
      </c>
      <c r="B135" s="324"/>
      <c r="C135" s="324"/>
      <c r="D135" s="324"/>
      <c r="E135" s="324"/>
      <c r="F135" s="324"/>
      <c r="G135" s="324"/>
      <c r="H135" s="324"/>
      <c r="I135" s="49"/>
      <c r="J135" s="49"/>
      <c r="K135" s="49"/>
      <c r="L135" s="49"/>
    </row>
    <row r="136" spans="1:12" ht="102.75" customHeight="1" thickTop="1" x14ac:dyDescent="0.25">
      <c r="A136" s="512" t="s">
        <v>49</v>
      </c>
      <c r="B136" s="513" t="s">
        <v>132</v>
      </c>
      <c r="C136" s="514"/>
      <c r="D136" s="515">
        <v>2018</v>
      </c>
      <c r="E136" s="516">
        <v>2019</v>
      </c>
      <c r="F136" s="516">
        <v>2020</v>
      </c>
      <c r="G136" s="516">
        <v>2021</v>
      </c>
      <c r="H136" s="517">
        <v>2022</v>
      </c>
      <c r="I136" s="3"/>
      <c r="J136" s="3"/>
      <c r="K136" s="3"/>
      <c r="L136" s="3"/>
    </row>
    <row r="137" spans="1:12" ht="55.5" customHeight="1" x14ac:dyDescent="0.25">
      <c r="A137" s="518">
        <v>1</v>
      </c>
      <c r="B137" s="368" t="s">
        <v>133</v>
      </c>
      <c r="C137" s="110" t="s">
        <v>50</v>
      </c>
      <c r="D137" s="95">
        <v>44</v>
      </c>
      <c r="E137" s="519">
        <v>43</v>
      </c>
      <c r="F137" s="519">
        <v>148</v>
      </c>
      <c r="G137" s="519">
        <v>53</v>
      </c>
      <c r="H137" s="520">
        <v>114</v>
      </c>
      <c r="I137" s="3"/>
      <c r="J137" s="3"/>
      <c r="K137" s="3"/>
      <c r="L137" s="3"/>
    </row>
    <row r="138" spans="1:12" ht="55.5" customHeight="1" x14ac:dyDescent="0.25">
      <c r="A138" s="434"/>
      <c r="B138" s="346"/>
      <c r="C138" s="110" t="s">
        <v>51</v>
      </c>
      <c r="D138" s="95">
        <v>0</v>
      </c>
      <c r="E138" s="519">
        <v>0</v>
      </c>
      <c r="F138" s="519">
        <v>1</v>
      </c>
      <c r="G138" s="519">
        <v>0</v>
      </c>
      <c r="H138" s="520">
        <v>0</v>
      </c>
      <c r="I138" s="3"/>
      <c r="J138" s="3"/>
      <c r="K138" s="3"/>
      <c r="L138" s="3"/>
    </row>
    <row r="139" spans="1:12" ht="49.5" customHeight="1" x14ac:dyDescent="0.25">
      <c r="A139" s="439"/>
      <c r="B139" s="329"/>
      <c r="C139" s="74" t="s">
        <v>52</v>
      </c>
      <c r="D139" s="95">
        <v>0</v>
      </c>
      <c r="E139" s="76">
        <v>3</v>
      </c>
      <c r="F139" s="95">
        <v>3</v>
      </c>
      <c r="G139" s="519">
        <v>12</v>
      </c>
      <c r="H139" s="520">
        <v>4</v>
      </c>
      <c r="I139" s="3"/>
      <c r="J139" s="3"/>
      <c r="K139" s="3"/>
      <c r="L139" s="3"/>
    </row>
    <row r="140" spans="1:12" ht="49.5" customHeight="1" x14ac:dyDescent="0.25">
      <c r="A140" s="518">
        <v>2</v>
      </c>
      <c r="B140" s="368" t="s">
        <v>134</v>
      </c>
      <c r="C140" s="110" t="s">
        <v>50</v>
      </c>
      <c r="D140" s="95">
        <v>25</v>
      </c>
      <c r="E140" s="519">
        <v>102</v>
      </c>
      <c r="F140" s="519">
        <v>131</v>
      </c>
      <c r="G140" s="519">
        <v>90</v>
      </c>
      <c r="H140" s="520">
        <v>64</v>
      </c>
      <c r="I140" s="3"/>
      <c r="J140" s="3"/>
      <c r="K140" s="3"/>
      <c r="L140" s="3"/>
    </row>
    <row r="141" spans="1:12" ht="49.5" customHeight="1" x14ac:dyDescent="0.25">
      <c r="A141" s="434"/>
      <c r="B141" s="346"/>
      <c r="C141" s="110" t="s">
        <v>51</v>
      </c>
      <c r="D141" s="95">
        <v>43</v>
      </c>
      <c r="E141" s="519">
        <v>138</v>
      </c>
      <c r="F141" s="519">
        <v>58</v>
      </c>
      <c r="G141" s="519">
        <v>28</v>
      </c>
      <c r="H141" s="520">
        <v>91</v>
      </c>
      <c r="I141" s="3"/>
      <c r="J141" s="3"/>
      <c r="K141" s="3"/>
      <c r="L141" s="3"/>
    </row>
    <row r="142" spans="1:12" ht="48.75" customHeight="1" x14ac:dyDescent="0.25">
      <c r="A142" s="439"/>
      <c r="B142" s="329"/>
      <c r="C142" s="74" t="s">
        <v>52</v>
      </c>
      <c r="D142" s="95">
        <v>0</v>
      </c>
      <c r="E142" s="95">
        <v>0</v>
      </c>
      <c r="F142" s="95">
        <v>5</v>
      </c>
      <c r="G142" s="519">
        <v>1</v>
      </c>
      <c r="H142" s="520">
        <v>1</v>
      </c>
      <c r="I142" s="3"/>
      <c r="J142" s="3"/>
      <c r="K142" s="3"/>
      <c r="L142" s="3"/>
    </row>
    <row r="143" spans="1:12" ht="30" customHeight="1" thickBot="1" x14ac:dyDescent="0.3">
      <c r="A143" s="521" t="s">
        <v>53</v>
      </c>
      <c r="B143" s="522"/>
      <c r="C143" s="523"/>
      <c r="D143" s="524">
        <f t="shared" ref="D143:G143" si="4">SUM(D137:D142)</f>
        <v>112</v>
      </c>
      <c r="E143" s="525">
        <f t="shared" si="4"/>
        <v>286</v>
      </c>
      <c r="F143" s="525">
        <f t="shared" si="4"/>
        <v>346</v>
      </c>
      <c r="G143" s="525">
        <v>184</v>
      </c>
      <c r="H143" s="526">
        <f>SUM(H137:H142)</f>
        <v>274</v>
      </c>
      <c r="I143" s="3"/>
      <c r="J143" s="3"/>
      <c r="K143" s="3"/>
      <c r="L143" s="3"/>
    </row>
    <row r="144" spans="1:12" ht="61.5" customHeight="1" thickTop="1" x14ac:dyDescent="0.25">
      <c r="A144" s="73" t="s">
        <v>135</v>
      </c>
      <c r="B144" s="534" t="s">
        <v>136</v>
      </c>
      <c r="C144" s="534"/>
      <c r="D144" s="534"/>
      <c r="E144" s="534"/>
      <c r="F144" s="534"/>
      <c r="G144" s="534"/>
      <c r="H144" s="534"/>
      <c r="I144" s="3"/>
      <c r="J144" s="3"/>
      <c r="K144" s="3"/>
      <c r="L144" s="3"/>
    </row>
    <row r="145" spans="1:12" ht="30" customHeight="1" x14ac:dyDescent="0.25">
      <c r="A145" s="1"/>
      <c r="B145" s="2"/>
      <c r="C145" s="2"/>
      <c r="D145" s="3"/>
      <c r="E145" s="4"/>
      <c r="F145" s="4"/>
      <c r="G145" s="4"/>
      <c r="H145" s="4"/>
      <c r="I145" s="3"/>
      <c r="J145" s="3"/>
      <c r="K145" s="3"/>
      <c r="L145" s="3"/>
    </row>
    <row r="146" spans="1:12" ht="30" customHeight="1" x14ac:dyDescent="0.25">
      <c r="A146" s="323" t="s">
        <v>137</v>
      </c>
      <c r="B146" s="324"/>
      <c r="C146" s="324"/>
      <c r="D146" s="324"/>
      <c r="E146" s="324"/>
      <c r="F146" s="324"/>
      <c r="G146" s="324"/>
      <c r="H146" s="324"/>
      <c r="I146" s="49"/>
      <c r="J146" s="49"/>
      <c r="K146" s="49"/>
      <c r="L146" s="49"/>
    </row>
    <row r="147" spans="1:12" ht="30" customHeight="1" x14ac:dyDescent="0.25">
      <c r="A147" s="323"/>
      <c r="B147" s="324"/>
      <c r="C147" s="324"/>
      <c r="D147" s="7"/>
      <c r="E147" s="7"/>
      <c r="F147" s="7"/>
      <c r="G147" s="7"/>
      <c r="H147" s="7"/>
      <c r="I147" s="49"/>
      <c r="J147" s="49"/>
      <c r="K147" s="49"/>
      <c r="L147" s="49"/>
    </row>
    <row r="148" spans="1:12" ht="30" customHeight="1" x14ac:dyDescent="0.25">
      <c r="A148" s="325" t="s">
        <v>54</v>
      </c>
      <c r="B148" s="324"/>
      <c r="C148" s="324"/>
      <c r="D148" s="324"/>
      <c r="E148" s="324"/>
      <c r="F148" s="324"/>
      <c r="G148" s="324"/>
      <c r="H148" s="324"/>
      <c r="I148" s="49"/>
      <c r="J148" s="49"/>
      <c r="K148" s="49"/>
      <c r="L148" s="49"/>
    </row>
    <row r="149" spans="1:12" ht="30" customHeight="1" x14ac:dyDescent="0.25">
      <c r="A149" s="326" t="s">
        <v>55</v>
      </c>
      <c r="B149" s="324"/>
      <c r="C149" s="324"/>
      <c r="D149" s="324"/>
      <c r="E149" s="324"/>
      <c r="F149" s="324"/>
      <c r="G149" s="324"/>
      <c r="H149" s="324"/>
      <c r="I149" s="49"/>
      <c r="J149" s="49"/>
      <c r="K149" s="49"/>
      <c r="L149" s="49"/>
    </row>
    <row r="150" spans="1:12" ht="30" customHeight="1" x14ac:dyDescent="0.25">
      <c r="A150" s="326"/>
      <c r="B150" s="324"/>
      <c r="C150" s="324"/>
      <c r="D150" s="8"/>
      <c r="E150" s="8"/>
      <c r="F150" s="8"/>
      <c r="G150" s="8"/>
      <c r="H150" s="8"/>
      <c r="I150" s="49"/>
      <c r="J150" s="49"/>
      <c r="K150" s="49"/>
      <c r="L150" s="49"/>
    </row>
    <row r="151" spans="1:12" ht="30" customHeight="1" thickBot="1" x14ac:dyDescent="0.3">
      <c r="A151" s="325" t="s">
        <v>70</v>
      </c>
      <c r="B151" s="324"/>
      <c r="C151" s="324"/>
      <c r="D151" s="324"/>
      <c r="E151" s="324"/>
      <c r="F151" s="324"/>
      <c r="G151" s="324"/>
      <c r="H151" s="324"/>
      <c r="I151" s="49"/>
      <c r="J151" s="49"/>
      <c r="K151" s="49"/>
      <c r="L151" s="49"/>
    </row>
    <row r="152" spans="1:12" ht="30" customHeight="1" thickTop="1" x14ac:dyDescent="0.25">
      <c r="A152" s="112"/>
      <c r="B152" s="113"/>
      <c r="C152" s="10"/>
      <c r="D152" s="354">
        <v>2018</v>
      </c>
      <c r="E152" s="354">
        <v>2019</v>
      </c>
      <c r="F152" s="354">
        <v>2020</v>
      </c>
      <c r="G152" s="363">
        <v>2021</v>
      </c>
      <c r="H152" s="318">
        <v>2022</v>
      </c>
      <c r="I152" s="11"/>
      <c r="J152" s="11"/>
      <c r="K152" s="11"/>
      <c r="L152" s="11"/>
    </row>
    <row r="153" spans="1:12" ht="30" customHeight="1" x14ac:dyDescent="0.25">
      <c r="A153" s="359" t="s">
        <v>3</v>
      </c>
      <c r="B153" s="114" t="s">
        <v>2</v>
      </c>
      <c r="C153" s="12" t="s">
        <v>4</v>
      </c>
      <c r="D153" s="322"/>
      <c r="E153" s="322"/>
      <c r="F153" s="322"/>
      <c r="G153" s="328"/>
      <c r="H153" s="339"/>
      <c r="I153" s="11"/>
      <c r="J153" s="11"/>
      <c r="K153" s="11"/>
      <c r="L153" s="11"/>
    </row>
    <row r="154" spans="1:12" ht="30" customHeight="1" x14ac:dyDescent="0.25">
      <c r="A154" s="360"/>
      <c r="B154" s="115" t="s">
        <v>5</v>
      </c>
      <c r="C154" s="13" t="s">
        <v>6</v>
      </c>
      <c r="D154" s="322"/>
      <c r="E154" s="322"/>
      <c r="F154" s="322"/>
      <c r="G154" s="328"/>
      <c r="H154" s="339"/>
      <c r="I154" s="11"/>
      <c r="J154" s="11"/>
      <c r="K154" s="11"/>
      <c r="L154" s="11"/>
    </row>
    <row r="155" spans="1:12" ht="43.5" customHeight="1" x14ac:dyDescent="0.25">
      <c r="A155" s="116"/>
      <c r="B155" s="117"/>
      <c r="C155" s="15"/>
      <c r="D155" s="321"/>
      <c r="E155" s="321"/>
      <c r="F155" s="321"/>
      <c r="G155" s="329"/>
      <c r="H155" s="319"/>
      <c r="I155" s="11"/>
      <c r="J155" s="11"/>
      <c r="K155" s="11"/>
      <c r="L155" s="11"/>
    </row>
    <row r="156" spans="1:12" ht="34.5" customHeight="1" x14ac:dyDescent="0.25">
      <c r="A156" s="118"/>
      <c r="B156" s="119"/>
      <c r="C156" s="120"/>
      <c r="D156" s="87"/>
      <c r="E156" s="88"/>
      <c r="F156" s="86"/>
      <c r="G156" s="75"/>
      <c r="H156" s="89"/>
      <c r="I156" s="33"/>
      <c r="J156" s="33"/>
      <c r="K156" s="33"/>
      <c r="L156" s="33"/>
    </row>
    <row r="157" spans="1:12" ht="30" customHeight="1" x14ac:dyDescent="0.5">
      <c r="A157" s="121" t="s">
        <v>56</v>
      </c>
      <c r="B157" s="122" t="s">
        <v>57</v>
      </c>
      <c r="C157" s="369" t="s">
        <v>58</v>
      </c>
      <c r="D157" s="361" t="s">
        <v>103</v>
      </c>
      <c r="E157" s="361" t="s">
        <v>103</v>
      </c>
      <c r="F157" s="362">
        <v>0.3876</v>
      </c>
      <c r="G157" s="362">
        <v>0.44750000000000001</v>
      </c>
      <c r="H157" s="364">
        <v>0.46500000000000002</v>
      </c>
    </row>
    <row r="158" spans="1:12" ht="22.5" customHeight="1" x14ac:dyDescent="0.5">
      <c r="A158" s="121"/>
      <c r="B158" s="122" t="s">
        <v>59</v>
      </c>
      <c r="C158" s="370"/>
      <c r="D158" s="346"/>
      <c r="E158" s="346"/>
      <c r="F158" s="346"/>
      <c r="G158" s="346"/>
      <c r="H158" s="365"/>
    </row>
    <row r="159" spans="1:12" ht="30" customHeight="1" x14ac:dyDescent="0.5">
      <c r="A159" s="121"/>
      <c r="B159" s="122"/>
      <c r="C159" s="123"/>
      <c r="D159" s="77"/>
      <c r="E159" s="77"/>
      <c r="F159" s="77"/>
      <c r="G159" s="77"/>
      <c r="H159" s="124"/>
    </row>
    <row r="160" spans="1:12" ht="30" customHeight="1" x14ac:dyDescent="0.5">
      <c r="A160" s="121" t="s">
        <v>60</v>
      </c>
      <c r="B160" s="122" t="s">
        <v>61</v>
      </c>
      <c r="C160" s="369" t="s">
        <v>58</v>
      </c>
      <c r="D160" s="361" t="s">
        <v>103</v>
      </c>
      <c r="E160" s="361" t="s">
        <v>103</v>
      </c>
      <c r="F160" s="362">
        <v>0.44069999999999998</v>
      </c>
      <c r="G160" s="362">
        <v>0.45590000000000003</v>
      </c>
      <c r="H160" s="364">
        <v>0.44869999999999999</v>
      </c>
    </row>
    <row r="161" spans="1:12" ht="27" customHeight="1" x14ac:dyDescent="0.5">
      <c r="A161" s="78"/>
      <c r="B161" s="122" t="s">
        <v>62</v>
      </c>
      <c r="C161" s="370"/>
      <c r="D161" s="346"/>
      <c r="E161" s="346"/>
      <c r="F161" s="346"/>
      <c r="G161" s="346"/>
      <c r="H161" s="365"/>
    </row>
    <row r="162" spans="1:12" ht="30" customHeight="1" x14ac:dyDescent="0.5">
      <c r="A162" s="78"/>
      <c r="B162" s="122"/>
      <c r="C162" s="79"/>
      <c r="D162" s="80"/>
      <c r="E162" s="80"/>
      <c r="F162" s="80"/>
      <c r="G162" s="80"/>
      <c r="H162" s="125"/>
    </row>
    <row r="163" spans="1:12" ht="30" customHeight="1" x14ac:dyDescent="0.5">
      <c r="A163" s="121" t="s">
        <v>63</v>
      </c>
      <c r="B163" s="122" t="s">
        <v>64</v>
      </c>
      <c r="C163" s="369" t="s">
        <v>58</v>
      </c>
      <c r="D163" s="361" t="s">
        <v>103</v>
      </c>
      <c r="E163" s="361" t="s">
        <v>103</v>
      </c>
      <c r="F163" s="362">
        <v>0.14680000000000001</v>
      </c>
      <c r="G163" s="362">
        <v>8.5599999999999996E-2</v>
      </c>
      <c r="H163" s="364">
        <v>7.6999999999999999E-2</v>
      </c>
    </row>
    <row r="164" spans="1:12" ht="22.5" customHeight="1" x14ac:dyDescent="0.5">
      <c r="A164" s="78"/>
      <c r="B164" s="122" t="s">
        <v>65</v>
      </c>
      <c r="C164" s="370"/>
      <c r="D164" s="346"/>
      <c r="E164" s="346"/>
      <c r="F164" s="346"/>
      <c r="G164" s="346"/>
      <c r="H164" s="365"/>
    </row>
    <row r="165" spans="1:12" ht="30" customHeight="1" x14ac:dyDescent="0.5">
      <c r="A165" s="78"/>
      <c r="B165" s="122"/>
      <c r="C165" s="79"/>
      <c r="D165" s="80"/>
      <c r="E165" s="80"/>
      <c r="F165" s="80"/>
      <c r="G165" s="80"/>
      <c r="H165" s="125"/>
    </row>
    <row r="166" spans="1:12" ht="30" customHeight="1" x14ac:dyDescent="0.5">
      <c r="A166" s="121" t="s">
        <v>66</v>
      </c>
      <c r="B166" s="122" t="s">
        <v>67</v>
      </c>
      <c r="C166" s="371" t="s">
        <v>58</v>
      </c>
      <c r="D166" s="361" t="s">
        <v>103</v>
      </c>
      <c r="E166" s="361" t="s">
        <v>103</v>
      </c>
      <c r="F166" s="362">
        <v>2.4899999999999999E-2</v>
      </c>
      <c r="G166" s="362">
        <v>1.0999999999999999E-2</v>
      </c>
      <c r="H166" s="364">
        <v>9.2999999999999992E-3</v>
      </c>
    </row>
    <row r="167" spans="1:12" ht="27.75" customHeight="1" thickBot="1" x14ac:dyDescent="0.55000000000000004">
      <c r="A167" s="126"/>
      <c r="B167" s="127" t="s">
        <v>68</v>
      </c>
      <c r="C167" s="372"/>
      <c r="D167" s="350"/>
      <c r="E167" s="350"/>
      <c r="F167" s="350"/>
      <c r="G167" s="350"/>
      <c r="H167" s="351"/>
    </row>
    <row r="168" spans="1:12" ht="42" customHeight="1" thickTop="1" x14ac:dyDescent="0.25">
      <c r="A168" s="73" t="s">
        <v>138</v>
      </c>
      <c r="B168" s="582" t="s">
        <v>139</v>
      </c>
      <c r="C168" s="582"/>
      <c r="D168" s="582"/>
      <c r="E168" s="582"/>
      <c r="F168" s="582"/>
      <c r="G168" s="582"/>
      <c r="H168" s="582"/>
      <c r="I168" s="3"/>
      <c r="J168" s="3"/>
      <c r="K168" s="3"/>
      <c r="L168" s="3"/>
    </row>
    <row r="169" spans="1:12" ht="30" customHeight="1" x14ac:dyDescent="0.25">
      <c r="A169" s="1"/>
      <c r="B169" s="2"/>
      <c r="C169" s="2"/>
      <c r="D169" s="3"/>
      <c r="E169" s="4"/>
      <c r="F169" s="4"/>
      <c r="G169" s="4"/>
      <c r="H169" s="4"/>
      <c r="I169" s="3"/>
      <c r="J169" s="3"/>
      <c r="K169" s="3"/>
      <c r="L169" s="3"/>
    </row>
    <row r="170" spans="1:12" ht="30" customHeight="1" x14ac:dyDescent="0.25">
      <c r="A170" s="1"/>
      <c r="B170" s="2"/>
      <c r="C170" s="2"/>
      <c r="D170" s="3"/>
      <c r="E170" s="4"/>
      <c r="F170" s="4"/>
      <c r="G170" s="4"/>
      <c r="H170" s="4"/>
      <c r="I170" s="3"/>
      <c r="J170" s="3"/>
      <c r="K170" s="3"/>
      <c r="L170" s="3"/>
    </row>
    <row r="171" spans="1:12" ht="30" customHeight="1" x14ac:dyDescent="0.25">
      <c r="A171" s="1"/>
      <c r="B171" s="2"/>
      <c r="C171" s="2"/>
      <c r="D171" s="3"/>
      <c r="E171" s="4"/>
      <c r="F171" s="4"/>
      <c r="G171" s="4"/>
      <c r="H171" s="4"/>
      <c r="I171" s="3"/>
      <c r="J171" s="3"/>
      <c r="K171" s="3"/>
      <c r="L171" s="3"/>
    </row>
    <row r="172" spans="1:12" ht="30" customHeight="1" x14ac:dyDescent="0.25">
      <c r="A172" s="1"/>
      <c r="B172" s="2"/>
      <c r="C172" s="2"/>
      <c r="D172" s="3"/>
      <c r="E172" s="4"/>
      <c r="F172" s="4"/>
      <c r="G172" s="4"/>
      <c r="H172" s="4"/>
      <c r="I172" s="3"/>
      <c r="J172" s="3"/>
      <c r="K172" s="3"/>
      <c r="L172" s="3"/>
    </row>
    <row r="173" spans="1:12" ht="30" customHeight="1" x14ac:dyDescent="0.25">
      <c r="A173" s="1"/>
      <c r="B173" s="2"/>
      <c r="C173" s="2"/>
      <c r="D173" s="3"/>
      <c r="E173" s="4"/>
      <c r="F173" s="4"/>
      <c r="G173" s="4"/>
      <c r="H173" s="4"/>
      <c r="I173" s="3"/>
      <c r="J173" s="3"/>
      <c r="K173" s="3"/>
      <c r="L173" s="3"/>
    </row>
    <row r="174" spans="1:12" ht="30" customHeight="1" x14ac:dyDescent="0.25">
      <c r="A174" s="1"/>
      <c r="B174" s="2"/>
      <c r="C174" s="2"/>
      <c r="D174" s="3"/>
      <c r="E174" s="4"/>
      <c r="F174" s="4"/>
      <c r="G174" s="4"/>
      <c r="H174" s="4"/>
      <c r="I174" s="3"/>
      <c r="J174" s="3"/>
      <c r="K174" s="3"/>
      <c r="L174" s="3"/>
    </row>
    <row r="175" spans="1:12" ht="30" customHeight="1" x14ac:dyDescent="0.25">
      <c r="A175" s="1"/>
      <c r="B175" s="2"/>
      <c r="C175" s="2"/>
      <c r="D175" s="3"/>
      <c r="E175" s="4"/>
      <c r="F175" s="4"/>
      <c r="G175" s="4"/>
      <c r="H175" s="4"/>
      <c r="I175" s="3"/>
      <c r="J175" s="3"/>
      <c r="K175" s="3"/>
      <c r="L175" s="3"/>
    </row>
    <row r="176" spans="1:12" ht="30" customHeight="1" x14ac:dyDescent="0.25">
      <c r="A176" s="1"/>
      <c r="B176" s="2"/>
      <c r="C176" s="2"/>
      <c r="D176" s="3"/>
      <c r="E176" s="4"/>
      <c r="F176" s="4"/>
      <c r="G176" s="4"/>
      <c r="H176" s="4"/>
      <c r="I176" s="3"/>
      <c r="J176" s="3"/>
      <c r="K176" s="3"/>
      <c r="L176" s="3"/>
    </row>
    <row r="177" spans="1:12" ht="30" customHeight="1" x14ac:dyDescent="0.25">
      <c r="A177" s="1"/>
      <c r="B177" s="2"/>
      <c r="C177" s="2"/>
      <c r="D177" s="3"/>
      <c r="E177" s="4"/>
      <c r="F177" s="4"/>
      <c r="G177" s="4"/>
      <c r="H177" s="4"/>
      <c r="I177" s="3"/>
      <c r="J177" s="3"/>
      <c r="K177" s="3"/>
      <c r="L177" s="3"/>
    </row>
    <row r="178" spans="1:12" ht="30" customHeight="1" x14ac:dyDescent="0.25">
      <c r="A178" s="1"/>
      <c r="B178" s="2"/>
      <c r="C178" s="2"/>
      <c r="D178" s="3"/>
      <c r="E178" s="4"/>
      <c r="F178" s="4"/>
      <c r="G178" s="4"/>
      <c r="H178" s="4"/>
      <c r="I178" s="3"/>
      <c r="J178" s="3"/>
      <c r="K178" s="3"/>
      <c r="L178" s="3"/>
    </row>
    <row r="179" spans="1:12" ht="30" customHeight="1" x14ac:dyDescent="0.25">
      <c r="A179" s="1"/>
      <c r="B179" s="2"/>
      <c r="C179" s="2"/>
      <c r="D179" s="3"/>
      <c r="E179" s="4"/>
      <c r="F179" s="4"/>
      <c r="G179" s="4"/>
      <c r="H179" s="4"/>
      <c r="I179" s="3"/>
      <c r="J179" s="3"/>
      <c r="K179" s="3"/>
      <c r="L179" s="3"/>
    </row>
    <row r="180" spans="1:12" ht="30" customHeight="1" x14ac:dyDescent="0.25">
      <c r="A180" s="1"/>
      <c r="B180" s="2"/>
      <c r="C180" s="2"/>
      <c r="D180" s="3"/>
      <c r="E180" s="4"/>
      <c r="F180" s="4"/>
      <c r="G180" s="4"/>
      <c r="H180" s="4"/>
      <c r="I180" s="3"/>
      <c r="J180" s="3"/>
      <c r="K180" s="3"/>
      <c r="L180" s="3"/>
    </row>
    <row r="181" spans="1:12" ht="30" customHeight="1" x14ac:dyDescent="0.25">
      <c r="A181" s="1"/>
      <c r="B181" s="2"/>
      <c r="C181" s="2"/>
      <c r="D181" s="3"/>
      <c r="E181" s="4"/>
      <c r="F181" s="4"/>
      <c r="G181" s="4"/>
      <c r="H181" s="4"/>
      <c r="I181" s="3"/>
      <c r="J181" s="3"/>
      <c r="K181" s="3"/>
      <c r="L181" s="3"/>
    </row>
    <row r="182" spans="1:12" ht="30" customHeight="1" x14ac:dyDescent="0.25">
      <c r="A182" s="1"/>
      <c r="B182" s="2"/>
      <c r="C182" s="2"/>
      <c r="D182" s="3"/>
      <c r="E182" s="4"/>
      <c r="F182" s="4"/>
      <c r="G182" s="4"/>
      <c r="H182" s="4"/>
      <c r="I182" s="3"/>
      <c r="J182" s="3"/>
      <c r="K182" s="3"/>
      <c r="L182" s="3"/>
    </row>
    <row r="183" spans="1:12" ht="30" customHeight="1" x14ac:dyDescent="0.25">
      <c r="A183" s="1"/>
      <c r="B183" s="2"/>
      <c r="C183" s="2"/>
      <c r="D183" s="3"/>
      <c r="E183" s="4"/>
      <c r="F183" s="4"/>
      <c r="G183" s="4"/>
      <c r="H183" s="4"/>
      <c r="I183" s="3"/>
      <c r="J183" s="3"/>
      <c r="K183" s="3"/>
      <c r="L183" s="3"/>
    </row>
    <row r="184" spans="1:12" ht="30" customHeight="1" x14ac:dyDescent="0.25">
      <c r="A184" s="1"/>
      <c r="B184" s="2"/>
      <c r="C184" s="2"/>
      <c r="D184" s="3"/>
      <c r="E184" s="4"/>
      <c r="F184" s="4"/>
      <c r="G184" s="4"/>
      <c r="H184" s="4"/>
      <c r="I184" s="3"/>
      <c r="J184" s="3"/>
      <c r="K184" s="3"/>
      <c r="L184" s="3"/>
    </row>
    <row r="185" spans="1:12" ht="30" customHeight="1" x14ac:dyDescent="0.25">
      <c r="A185" s="1"/>
      <c r="B185" s="2"/>
      <c r="C185" s="2"/>
      <c r="D185" s="3"/>
      <c r="E185" s="4"/>
      <c r="F185" s="4"/>
      <c r="G185" s="4"/>
      <c r="H185" s="4"/>
      <c r="I185" s="3"/>
      <c r="J185" s="3"/>
      <c r="K185" s="3"/>
      <c r="L185" s="3"/>
    </row>
    <row r="186" spans="1:12" ht="30" customHeight="1" x14ac:dyDescent="0.25">
      <c r="A186" s="1"/>
      <c r="B186" s="2"/>
      <c r="C186" s="2"/>
      <c r="D186" s="3"/>
      <c r="E186" s="4"/>
      <c r="F186" s="4"/>
      <c r="G186" s="4"/>
      <c r="H186" s="4"/>
      <c r="I186" s="3"/>
      <c r="J186" s="3"/>
      <c r="K186" s="3"/>
      <c r="L186" s="3"/>
    </row>
    <row r="187" spans="1:12" ht="30" customHeight="1" x14ac:dyDescent="0.25">
      <c r="A187" s="1"/>
      <c r="B187" s="2"/>
      <c r="C187" s="2"/>
      <c r="D187" s="3"/>
      <c r="E187" s="4"/>
      <c r="F187" s="4"/>
      <c r="G187" s="4"/>
      <c r="H187" s="4"/>
      <c r="I187" s="3"/>
      <c r="J187" s="3"/>
      <c r="K187" s="3"/>
      <c r="L187" s="3"/>
    </row>
    <row r="188" spans="1:12" ht="30" customHeight="1" x14ac:dyDescent="0.25">
      <c r="A188" s="1"/>
      <c r="B188" s="2"/>
      <c r="C188" s="2"/>
      <c r="D188" s="3"/>
      <c r="E188" s="4"/>
      <c r="F188" s="4"/>
      <c r="G188" s="4"/>
      <c r="H188" s="4"/>
      <c r="I188" s="3"/>
      <c r="J188" s="3"/>
      <c r="K188" s="3"/>
      <c r="L188" s="3"/>
    </row>
    <row r="189" spans="1:12" ht="30" customHeight="1" x14ac:dyDescent="0.25">
      <c r="A189" s="1"/>
      <c r="B189" s="2"/>
      <c r="C189" s="2"/>
      <c r="D189" s="3"/>
      <c r="E189" s="4"/>
      <c r="F189" s="4"/>
      <c r="G189" s="4"/>
      <c r="H189" s="4"/>
      <c r="I189" s="3"/>
      <c r="J189" s="3"/>
      <c r="K189" s="3"/>
      <c r="L189" s="3"/>
    </row>
    <row r="190" spans="1:12" ht="30" customHeight="1" x14ac:dyDescent="0.25">
      <c r="A190" s="1"/>
      <c r="B190" s="2"/>
      <c r="C190" s="2"/>
      <c r="D190" s="3"/>
      <c r="E190" s="4"/>
      <c r="F190" s="4"/>
      <c r="G190" s="4"/>
      <c r="H190" s="4"/>
      <c r="I190" s="3"/>
      <c r="J190" s="3"/>
      <c r="K190" s="3"/>
      <c r="L190" s="3"/>
    </row>
    <row r="191" spans="1:12" ht="30" customHeight="1" x14ac:dyDescent="0.25">
      <c r="A191" s="1"/>
      <c r="B191" s="2"/>
      <c r="C191" s="2"/>
      <c r="D191" s="3"/>
      <c r="E191" s="4"/>
      <c r="F191" s="4"/>
      <c r="G191" s="4"/>
      <c r="H191" s="4"/>
      <c r="I191" s="3"/>
      <c r="J191" s="3"/>
      <c r="K191" s="3"/>
      <c r="L191" s="3"/>
    </row>
    <row r="192" spans="1:12" ht="30" customHeight="1" x14ac:dyDescent="0.25">
      <c r="A192" s="1"/>
      <c r="B192" s="2"/>
      <c r="C192" s="2"/>
      <c r="D192" s="3"/>
      <c r="E192" s="4"/>
      <c r="F192" s="4"/>
      <c r="G192" s="4"/>
      <c r="H192" s="4"/>
      <c r="I192" s="3"/>
      <c r="J192" s="3"/>
      <c r="K192" s="3"/>
      <c r="L192" s="3"/>
    </row>
    <row r="193" spans="1:12" ht="30" customHeight="1" x14ac:dyDescent="0.25">
      <c r="A193" s="1"/>
      <c r="B193" s="2"/>
      <c r="C193" s="2"/>
      <c r="D193" s="3"/>
      <c r="E193" s="4"/>
      <c r="F193" s="4"/>
      <c r="G193" s="4"/>
      <c r="H193" s="4"/>
      <c r="I193" s="3"/>
      <c r="J193" s="3"/>
      <c r="K193" s="3"/>
      <c r="L193" s="3"/>
    </row>
    <row r="194" spans="1:12" ht="30" customHeight="1" x14ac:dyDescent="0.25">
      <c r="A194" s="1"/>
      <c r="B194" s="2"/>
      <c r="C194" s="2"/>
      <c r="D194" s="3"/>
      <c r="E194" s="4"/>
      <c r="F194" s="4"/>
      <c r="G194" s="4"/>
      <c r="H194" s="4"/>
      <c r="I194" s="3"/>
      <c r="J194" s="3"/>
      <c r="K194" s="3"/>
      <c r="L194" s="3"/>
    </row>
    <row r="195" spans="1:12" ht="30" customHeight="1" x14ac:dyDescent="0.25">
      <c r="A195" s="1"/>
      <c r="B195" s="2"/>
      <c r="C195" s="2"/>
      <c r="D195" s="3"/>
      <c r="E195" s="4"/>
      <c r="F195" s="4"/>
      <c r="G195" s="4"/>
      <c r="H195" s="4"/>
      <c r="I195" s="3"/>
      <c r="J195" s="3"/>
      <c r="K195" s="3"/>
      <c r="L195" s="3"/>
    </row>
    <row r="196" spans="1:12" ht="30" customHeight="1" x14ac:dyDescent="0.25">
      <c r="A196" s="1"/>
      <c r="B196" s="2"/>
      <c r="C196" s="2"/>
      <c r="D196" s="3"/>
      <c r="E196" s="4"/>
      <c r="F196" s="4"/>
      <c r="G196" s="4"/>
      <c r="H196" s="4"/>
      <c r="I196" s="3"/>
      <c r="J196" s="3"/>
      <c r="K196" s="3"/>
      <c r="L196" s="3"/>
    </row>
    <row r="197" spans="1:12" ht="30" customHeight="1" x14ac:dyDescent="0.25">
      <c r="A197" s="1"/>
      <c r="B197" s="2"/>
      <c r="C197" s="2"/>
      <c r="D197" s="3"/>
      <c r="E197" s="4"/>
      <c r="F197" s="4"/>
      <c r="G197" s="4"/>
      <c r="H197" s="4"/>
      <c r="I197" s="3"/>
      <c r="J197" s="3"/>
      <c r="K197" s="3"/>
      <c r="L197" s="3"/>
    </row>
    <row r="198" spans="1:12" ht="30" customHeight="1" x14ac:dyDescent="0.25">
      <c r="A198" s="1"/>
      <c r="B198" s="2"/>
      <c r="C198" s="2"/>
      <c r="D198" s="3"/>
      <c r="E198" s="4"/>
      <c r="F198" s="4"/>
      <c r="G198" s="4"/>
      <c r="H198" s="4"/>
      <c r="I198" s="3"/>
      <c r="J198" s="3"/>
      <c r="K198" s="3"/>
      <c r="L198" s="3"/>
    </row>
    <row r="199" spans="1:12" ht="30" customHeight="1" x14ac:dyDescent="0.25">
      <c r="A199" s="1"/>
      <c r="B199" s="2"/>
      <c r="C199" s="2"/>
      <c r="D199" s="3"/>
      <c r="E199" s="4"/>
      <c r="F199" s="4"/>
      <c r="G199" s="4"/>
      <c r="H199" s="4"/>
      <c r="I199" s="3"/>
      <c r="J199" s="3"/>
      <c r="K199" s="3"/>
      <c r="L199" s="3"/>
    </row>
    <row r="200" spans="1:12" ht="30" customHeight="1" x14ac:dyDescent="0.25">
      <c r="A200" s="1"/>
      <c r="B200" s="2"/>
      <c r="C200" s="2"/>
      <c r="D200" s="3"/>
      <c r="E200" s="4"/>
      <c r="F200" s="4"/>
      <c r="G200" s="4"/>
      <c r="H200" s="4"/>
      <c r="I200" s="3"/>
      <c r="J200" s="3"/>
      <c r="K200" s="3"/>
      <c r="L200" s="3"/>
    </row>
    <row r="201" spans="1:12" ht="30" customHeight="1" x14ac:dyDescent="0.25">
      <c r="A201" s="1"/>
      <c r="B201" s="2"/>
      <c r="C201" s="2"/>
      <c r="D201" s="3"/>
      <c r="E201" s="4"/>
      <c r="F201" s="4"/>
      <c r="G201" s="4"/>
      <c r="H201" s="4"/>
      <c r="I201" s="3"/>
      <c r="J201" s="3"/>
      <c r="K201" s="3"/>
      <c r="L201" s="3"/>
    </row>
    <row r="202" spans="1:12" ht="30" customHeight="1" x14ac:dyDescent="0.25">
      <c r="A202" s="1"/>
      <c r="B202" s="2"/>
      <c r="C202" s="2"/>
      <c r="D202" s="3"/>
      <c r="E202" s="4"/>
      <c r="F202" s="4"/>
      <c r="G202" s="4"/>
      <c r="H202" s="4"/>
      <c r="I202" s="3"/>
      <c r="J202" s="3"/>
      <c r="K202" s="3"/>
      <c r="L202" s="3"/>
    </row>
    <row r="203" spans="1:12" ht="30" customHeight="1" x14ac:dyDescent="0.25">
      <c r="A203" s="1"/>
      <c r="B203" s="2"/>
      <c r="C203" s="2"/>
      <c r="D203" s="3"/>
      <c r="E203" s="4"/>
      <c r="F203" s="4"/>
      <c r="G203" s="4"/>
      <c r="H203" s="4"/>
      <c r="I203" s="3"/>
      <c r="J203" s="3"/>
      <c r="K203" s="3"/>
      <c r="L203" s="3"/>
    </row>
    <row r="204" spans="1:12" ht="30" customHeight="1" x14ac:dyDescent="0.25">
      <c r="A204" s="1"/>
      <c r="B204" s="2"/>
      <c r="C204" s="2"/>
      <c r="D204" s="3"/>
      <c r="E204" s="4"/>
      <c r="F204" s="4"/>
      <c r="G204" s="4"/>
      <c r="H204" s="4"/>
      <c r="I204" s="3"/>
      <c r="J204" s="3"/>
      <c r="K204" s="3"/>
      <c r="L204" s="3"/>
    </row>
    <row r="205" spans="1:12" ht="30" customHeight="1" x14ac:dyDescent="0.25">
      <c r="A205" s="1"/>
      <c r="B205" s="2"/>
      <c r="C205" s="2"/>
      <c r="D205" s="3"/>
      <c r="E205" s="4"/>
      <c r="F205" s="4"/>
      <c r="G205" s="4"/>
      <c r="H205" s="4"/>
      <c r="I205" s="3"/>
      <c r="J205" s="3"/>
      <c r="K205" s="3"/>
      <c r="L205" s="3"/>
    </row>
    <row r="206" spans="1:12" ht="30" customHeight="1" x14ac:dyDescent="0.25">
      <c r="A206" s="1"/>
      <c r="B206" s="2"/>
      <c r="C206" s="2"/>
      <c r="D206" s="3"/>
      <c r="E206" s="4"/>
      <c r="F206" s="4"/>
      <c r="G206" s="4"/>
      <c r="H206" s="4"/>
      <c r="I206" s="3"/>
      <c r="J206" s="3"/>
      <c r="K206" s="3"/>
      <c r="L206" s="3"/>
    </row>
    <row r="207" spans="1:12" ht="30" customHeight="1" x14ac:dyDescent="0.25">
      <c r="A207" s="1"/>
      <c r="B207" s="2"/>
      <c r="C207" s="2"/>
      <c r="D207" s="3"/>
      <c r="E207" s="4"/>
      <c r="F207" s="4"/>
      <c r="G207" s="4"/>
      <c r="H207" s="4"/>
      <c r="I207" s="3"/>
      <c r="J207" s="3"/>
      <c r="K207" s="3"/>
      <c r="L207" s="3"/>
    </row>
    <row r="208" spans="1:12" ht="30" customHeight="1" x14ac:dyDescent="0.25">
      <c r="A208" s="1"/>
      <c r="B208" s="2"/>
      <c r="C208" s="2"/>
      <c r="D208" s="3"/>
      <c r="E208" s="4"/>
      <c r="F208" s="4"/>
      <c r="G208" s="4"/>
      <c r="H208" s="4"/>
      <c r="I208" s="3"/>
      <c r="J208" s="3"/>
      <c r="K208" s="3"/>
      <c r="L208" s="3"/>
    </row>
    <row r="209" spans="1:12" ht="30" customHeight="1" x14ac:dyDescent="0.25">
      <c r="A209" s="1"/>
      <c r="B209" s="2"/>
      <c r="C209" s="2"/>
      <c r="D209" s="3"/>
      <c r="E209" s="4"/>
      <c r="F209" s="4"/>
      <c r="G209" s="4"/>
      <c r="H209" s="4"/>
      <c r="I209" s="3"/>
      <c r="J209" s="3"/>
      <c r="K209" s="3"/>
      <c r="L209" s="3"/>
    </row>
    <row r="210" spans="1:12" ht="30" customHeight="1" x14ac:dyDescent="0.25">
      <c r="A210" s="1"/>
      <c r="B210" s="2"/>
      <c r="C210" s="2"/>
      <c r="D210" s="3"/>
      <c r="E210" s="4"/>
      <c r="F210" s="4"/>
      <c r="G210" s="4"/>
      <c r="H210" s="4"/>
      <c r="I210" s="3"/>
      <c r="J210" s="3"/>
      <c r="K210" s="3"/>
      <c r="L210" s="3"/>
    </row>
    <row r="211" spans="1:12" ht="30" customHeight="1" x14ac:dyDescent="0.25">
      <c r="A211" s="1"/>
      <c r="B211" s="2"/>
      <c r="C211" s="2"/>
      <c r="D211" s="3"/>
      <c r="E211" s="4"/>
      <c r="F211" s="4"/>
      <c r="G211" s="4"/>
      <c r="H211" s="4"/>
      <c r="I211" s="3"/>
      <c r="J211" s="3"/>
      <c r="K211" s="3"/>
      <c r="L211" s="3"/>
    </row>
    <row r="212" spans="1:12" ht="30" customHeight="1" x14ac:dyDescent="0.25">
      <c r="A212" s="1"/>
      <c r="B212" s="2"/>
      <c r="C212" s="2"/>
      <c r="D212" s="3"/>
      <c r="E212" s="4"/>
      <c r="F212" s="4"/>
      <c r="G212" s="4"/>
      <c r="H212" s="4"/>
      <c r="I212" s="3"/>
      <c r="J212" s="3"/>
      <c r="K212" s="3"/>
      <c r="L212" s="3"/>
    </row>
    <row r="213" spans="1:12" ht="30" customHeight="1" x14ac:dyDescent="0.25">
      <c r="A213" s="1"/>
      <c r="B213" s="2"/>
      <c r="C213" s="2"/>
      <c r="D213" s="3"/>
      <c r="E213" s="4"/>
      <c r="F213" s="4"/>
      <c r="G213" s="4"/>
      <c r="H213" s="4"/>
      <c r="I213" s="3"/>
      <c r="J213" s="3"/>
      <c r="K213" s="3"/>
      <c r="L213" s="3"/>
    </row>
    <row r="214" spans="1:12" ht="30" customHeight="1" x14ac:dyDescent="0.25">
      <c r="A214" s="1"/>
      <c r="B214" s="2"/>
      <c r="C214" s="2"/>
      <c r="D214" s="3"/>
      <c r="E214" s="4"/>
      <c r="F214" s="4"/>
      <c r="G214" s="4"/>
      <c r="H214" s="4"/>
      <c r="I214" s="3"/>
      <c r="J214" s="3"/>
      <c r="K214" s="3"/>
      <c r="L214" s="3"/>
    </row>
    <row r="215" spans="1:12" ht="30" customHeight="1" x14ac:dyDescent="0.25">
      <c r="A215" s="1"/>
      <c r="B215" s="2"/>
      <c r="C215" s="2"/>
      <c r="D215" s="3"/>
      <c r="E215" s="4"/>
      <c r="F215" s="4"/>
      <c r="G215" s="4"/>
      <c r="H215" s="4"/>
      <c r="I215" s="3"/>
      <c r="J215" s="3"/>
      <c r="K215" s="3"/>
      <c r="L215" s="3"/>
    </row>
    <row r="216" spans="1:12" ht="30" customHeight="1" x14ac:dyDescent="0.25">
      <c r="A216" s="1"/>
      <c r="B216" s="2"/>
      <c r="C216" s="2"/>
      <c r="D216" s="3"/>
      <c r="E216" s="4"/>
      <c r="F216" s="4"/>
      <c r="G216" s="4"/>
      <c r="H216" s="4"/>
      <c r="I216" s="3"/>
      <c r="J216" s="3"/>
      <c r="K216" s="3"/>
      <c r="L216" s="3"/>
    </row>
    <row r="217" spans="1:12" ht="30" customHeight="1" x14ac:dyDescent="0.25">
      <c r="A217" s="1"/>
      <c r="B217" s="2"/>
      <c r="C217" s="2"/>
      <c r="D217" s="3"/>
      <c r="E217" s="4"/>
      <c r="F217" s="4"/>
      <c r="G217" s="4"/>
      <c r="H217" s="4"/>
      <c r="I217" s="3"/>
      <c r="J217" s="3"/>
      <c r="K217" s="3"/>
      <c r="L217" s="3"/>
    </row>
    <row r="218" spans="1:12" ht="30" customHeight="1" x14ac:dyDescent="0.25">
      <c r="A218" s="1"/>
      <c r="B218" s="2"/>
      <c r="C218" s="2"/>
      <c r="D218" s="3"/>
      <c r="E218" s="4"/>
      <c r="F218" s="4"/>
      <c r="G218" s="4"/>
      <c r="H218" s="4"/>
      <c r="I218" s="3"/>
      <c r="J218" s="3"/>
      <c r="K218" s="3"/>
      <c r="L218" s="3"/>
    </row>
    <row r="219" spans="1:12" ht="30" customHeight="1" x14ac:dyDescent="0.25">
      <c r="A219" s="1"/>
      <c r="B219" s="2"/>
      <c r="C219" s="2"/>
      <c r="D219" s="3"/>
      <c r="E219" s="4"/>
      <c r="F219" s="4"/>
      <c r="G219" s="4"/>
      <c r="H219" s="4"/>
      <c r="I219" s="3"/>
      <c r="J219" s="3"/>
      <c r="K219" s="3"/>
      <c r="L219" s="3"/>
    </row>
    <row r="220" spans="1:12" ht="30" customHeight="1" x14ac:dyDescent="0.25">
      <c r="A220" s="1"/>
      <c r="B220" s="2"/>
      <c r="C220" s="2"/>
      <c r="D220" s="3"/>
      <c r="E220" s="4"/>
      <c r="F220" s="4"/>
      <c r="G220" s="4"/>
      <c r="H220" s="4"/>
      <c r="I220" s="3"/>
      <c r="J220" s="3"/>
      <c r="K220" s="3"/>
      <c r="L220" s="3"/>
    </row>
    <row r="221" spans="1:12" ht="30" customHeight="1" x14ac:dyDescent="0.25">
      <c r="A221" s="1"/>
      <c r="B221" s="2"/>
      <c r="C221" s="2"/>
      <c r="D221" s="3"/>
      <c r="E221" s="4"/>
      <c r="F221" s="4"/>
      <c r="G221" s="4"/>
      <c r="H221" s="4"/>
      <c r="I221" s="3"/>
      <c r="J221" s="3"/>
      <c r="K221" s="3"/>
      <c r="L221" s="3"/>
    </row>
    <row r="222" spans="1:12" ht="30" customHeight="1" x14ac:dyDescent="0.25">
      <c r="A222" s="1"/>
      <c r="B222" s="2"/>
      <c r="C222" s="2"/>
      <c r="D222" s="3"/>
      <c r="E222" s="4"/>
      <c r="F222" s="4"/>
      <c r="G222" s="4"/>
      <c r="H222" s="4"/>
      <c r="I222" s="3"/>
      <c r="J222" s="3"/>
      <c r="K222" s="3"/>
      <c r="L222" s="3"/>
    </row>
    <row r="223" spans="1:12" ht="30" customHeight="1" x14ac:dyDescent="0.25">
      <c r="A223" s="1"/>
      <c r="B223" s="2"/>
      <c r="C223" s="2"/>
      <c r="D223" s="3"/>
      <c r="E223" s="4"/>
      <c r="F223" s="4"/>
      <c r="G223" s="4"/>
      <c r="H223" s="4"/>
      <c r="I223" s="3"/>
      <c r="J223" s="3"/>
      <c r="K223" s="3"/>
      <c r="L223" s="3"/>
    </row>
    <row r="224" spans="1:12" ht="30" customHeight="1" x14ac:dyDescent="0.25">
      <c r="A224" s="1"/>
      <c r="B224" s="2"/>
      <c r="C224" s="2"/>
      <c r="D224" s="3"/>
      <c r="E224" s="4"/>
      <c r="F224" s="4"/>
      <c r="G224" s="4"/>
      <c r="H224" s="4"/>
      <c r="I224" s="3"/>
      <c r="J224" s="3"/>
      <c r="K224" s="3"/>
      <c r="L224" s="3"/>
    </row>
    <row r="225" spans="1:12" ht="30" customHeight="1" x14ac:dyDescent="0.25">
      <c r="A225" s="1"/>
      <c r="B225" s="2"/>
      <c r="C225" s="2"/>
      <c r="D225" s="3"/>
      <c r="E225" s="4"/>
      <c r="F225" s="4"/>
      <c r="G225" s="4"/>
      <c r="H225" s="4"/>
      <c r="I225" s="3"/>
      <c r="J225" s="3"/>
      <c r="K225" s="3"/>
      <c r="L225" s="3"/>
    </row>
    <row r="226" spans="1:12" ht="30" customHeight="1" x14ac:dyDescent="0.25">
      <c r="A226" s="1"/>
      <c r="B226" s="2"/>
      <c r="C226" s="2"/>
      <c r="D226" s="3"/>
      <c r="E226" s="4"/>
      <c r="F226" s="4"/>
      <c r="G226" s="4"/>
      <c r="H226" s="4"/>
      <c r="I226" s="3"/>
      <c r="J226" s="3"/>
      <c r="K226" s="3"/>
      <c r="L226" s="3"/>
    </row>
    <row r="227" spans="1:12" ht="30" customHeight="1" x14ac:dyDescent="0.25">
      <c r="A227" s="1"/>
      <c r="B227" s="2"/>
      <c r="C227" s="2"/>
      <c r="D227" s="3"/>
      <c r="E227" s="4"/>
      <c r="F227" s="4"/>
      <c r="G227" s="4"/>
      <c r="H227" s="4"/>
      <c r="I227" s="3"/>
      <c r="J227" s="3"/>
      <c r="K227" s="3"/>
      <c r="L227" s="3"/>
    </row>
    <row r="228" spans="1:12" ht="30" customHeight="1" x14ac:dyDescent="0.25">
      <c r="A228" s="1"/>
      <c r="B228" s="2"/>
      <c r="C228" s="2"/>
      <c r="D228" s="3"/>
      <c r="E228" s="4"/>
      <c r="F228" s="4"/>
      <c r="G228" s="4"/>
      <c r="H228" s="4"/>
      <c r="I228" s="3"/>
      <c r="J228" s="3"/>
      <c r="K228" s="3"/>
      <c r="L228" s="3"/>
    </row>
    <row r="229" spans="1:12" ht="30" customHeight="1" x14ac:dyDescent="0.25">
      <c r="A229" s="1"/>
      <c r="B229" s="2"/>
      <c r="C229" s="2"/>
      <c r="D229" s="3"/>
      <c r="E229" s="4"/>
      <c r="F229" s="4"/>
      <c r="G229" s="4"/>
      <c r="H229" s="4"/>
      <c r="I229" s="3"/>
      <c r="J229" s="3"/>
      <c r="K229" s="3"/>
      <c r="L229" s="3"/>
    </row>
    <row r="230" spans="1:12" ht="30" customHeight="1" x14ac:dyDescent="0.25">
      <c r="A230" s="1"/>
      <c r="B230" s="2"/>
      <c r="C230" s="2"/>
      <c r="D230" s="3"/>
      <c r="E230" s="4"/>
      <c r="F230" s="4"/>
      <c r="G230" s="4"/>
      <c r="H230" s="4"/>
      <c r="I230" s="3"/>
      <c r="J230" s="3"/>
      <c r="K230" s="3"/>
      <c r="L230" s="3"/>
    </row>
    <row r="231" spans="1:12" ht="30" customHeight="1" x14ac:dyDescent="0.25">
      <c r="A231" s="1"/>
      <c r="B231" s="2"/>
      <c r="C231" s="2"/>
      <c r="D231" s="3"/>
      <c r="E231" s="4"/>
      <c r="F231" s="4"/>
      <c r="G231" s="4"/>
      <c r="H231" s="4"/>
      <c r="I231" s="3"/>
      <c r="J231" s="3"/>
      <c r="K231" s="3"/>
      <c r="L231" s="3"/>
    </row>
    <row r="232" spans="1:12" ht="30" customHeight="1" x14ac:dyDescent="0.25">
      <c r="A232" s="1"/>
      <c r="B232" s="2"/>
      <c r="C232" s="2"/>
      <c r="D232" s="3"/>
      <c r="E232" s="4"/>
      <c r="F232" s="4"/>
      <c r="G232" s="4"/>
      <c r="H232" s="4"/>
      <c r="I232" s="3"/>
      <c r="J232" s="3"/>
      <c r="K232" s="3"/>
      <c r="L232" s="3"/>
    </row>
    <row r="233" spans="1:12" ht="30" customHeight="1" x14ac:dyDescent="0.25">
      <c r="A233" s="1"/>
      <c r="B233" s="2"/>
      <c r="C233" s="2"/>
      <c r="D233" s="3"/>
      <c r="E233" s="4"/>
      <c r="F233" s="4"/>
      <c r="G233" s="4"/>
      <c r="H233" s="4"/>
      <c r="I233" s="3"/>
      <c r="J233" s="3"/>
      <c r="K233" s="3"/>
      <c r="L233" s="3"/>
    </row>
    <row r="234" spans="1:12" ht="30" customHeight="1" x14ac:dyDescent="0.25">
      <c r="A234" s="1"/>
      <c r="B234" s="2"/>
      <c r="C234" s="2"/>
      <c r="D234" s="3"/>
      <c r="E234" s="4"/>
      <c r="F234" s="4"/>
      <c r="G234" s="4"/>
      <c r="H234" s="4"/>
      <c r="I234" s="3"/>
      <c r="J234" s="3"/>
      <c r="K234" s="3"/>
      <c r="L234" s="3"/>
    </row>
    <row r="235" spans="1:12" ht="30" customHeight="1" x14ac:dyDescent="0.25">
      <c r="A235" s="1"/>
      <c r="B235" s="2"/>
      <c r="C235" s="2"/>
      <c r="D235" s="3"/>
      <c r="E235" s="4"/>
      <c r="F235" s="4"/>
      <c r="G235" s="4"/>
      <c r="H235" s="4"/>
      <c r="I235" s="3"/>
      <c r="J235" s="3"/>
      <c r="K235" s="3"/>
      <c r="L235" s="3"/>
    </row>
    <row r="236" spans="1:12" ht="30" customHeight="1" x14ac:dyDescent="0.25">
      <c r="A236" s="1"/>
      <c r="B236" s="2"/>
      <c r="C236" s="2"/>
      <c r="D236" s="3"/>
      <c r="E236" s="4"/>
      <c r="F236" s="4"/>
      <c r="G236" s="4"/>
      <c r="H236" s="4"/>
      <c r="I236" s="3"/>
      <c r="J236" s="3"/>
      <c r="K236" s="3"/>
      <c r="L236" s="3"/>
    </row>
    <row r="237" spans="1:12" ht="30" customHeight="1" x14ac:dyDescent="0.25">
      <c r="A237" s="1"/>
      <c r="B237" s="2"/>
      <c r="C237" s="2"/>
      <c r="D237" s="3"/>
      <c r="E237" s="4"/>
      <c r="F237" s="4"/>
      <c r="G237" s="4"/>
      <c r="H237" s="4"/>
      <c r="I237" s="3"/>
      <c r="J237" s="3"/>
      <c r="K237" s="3"/>
      <c r="L237" s="3"/>
    </row>
    <row r="238" spans="1:12" ht="30" customHeight="1" x14ac:dyDescent="0.25">
      <c r="A238" s="1"/>
      <c r="B238" s="2"/>
      <c r="C238" s="2"/>
      <c r="D238" s="3"/>
      <c r="E238" s="4"/>
      <c r="F238" s="4"/>
      <c r="G238" s="4"/>
      <c r="H238" s="4"/>
      <c r="I238" s="3"/>
      <c r="J238" s="3"/>
      <c r="K238" s="3"/>
      <c r="L238" s="3"/>
    </row>
    <row r="239" spans="1:12" ht="30" customHeight="1" x14ac:dyDescent="0.25">
      <c r="A239" s="1"/>
      <c r="B239" s="2"/>
      <c r="C239" s="2"/>
      <c r="D239" s="3"/>
      <c r="E239" s="4"/>
      <c r="F239" s="4"/>
      <c r="G239" s="4"/>
      <c r="H239" s="4"/>
      <c r="I239" s="3"/>
      <c r="J239" s="3"/>
      <c r="K239" s="3"/>
      <c r="L239" s="3"/>
    </row>
    <row r="240" spans="1:12" ht="30" customHeight="1" x14ac:dyDescent="0.25">
      <c r="A240" s="1"/>
      <c r="B240" s="2"/>
      <c r="C240" s="2"/>
      <c r="D240" s="3"/>
      <c r="E240" s="4"/>
      <c r="F240" s="4"/>
      <c r="G240" s="4"/>
      <c r="H240" s="4"/>
      <c r="I240" s="3"/>
      <c r="J240" s="3"/>
      <c r="K240" s="3"/>
      <c r="L240" s="3"/>
    </row>
    <row r="241" spans="1:12" ht="30" customHeight="1" x14ac:dyDescent="0.25">
      <c r="A241" s="1"/>
      <c r="B241" s="2"/>
      <c r="C241" s="2"/>
      <c r="D241" s="3"/>
      <c r="E241" s="4"/>
      <c r="F241" s="4"/>
      <c r="G241" s="4"/>
      <c r="H241" s="4"/>
      <c r="I241" s="3"/>
      <c r="J241" s="3"/>
      <c r="K241" s="3"/>
      <c r="L241" s="3"/>
    </row>
    <row r="242" spans="1:12" ht="30" customHeight="1" x14ac:dyDescent="0.25">
      <c r="A242" s="1"/>
      <c r="B242" s="2"/>
      <c r="C242" s="2"/>
      <c r="D242" s="3"/>
      <c r="E242" s="4"/>
      <c r="F242" s="4"/>
      <c r="G242" s="4"/>
      <c r="H242" s="4"/>
      <c r="I242" s="3"/>
      <c r="J242" s="3"/>
      <c r="K242" s="3"/>
      <c r="L242" s="3"/>
    </row>
    <row r="243" spans="1:12" ht="30" customHeight="1" x14ac:dyDescent="0.25">
      <c r="A243" s="1"/>
      <c r="B243" s="2"/>
      <c r="C243" s="2"/>
      <c r="D243" s="3"/>
      <c r="E243" s="4"/>
      <c r="F243" s="4"/>
      <c r="G243" s="4"/>
      <c r="H243" s="4"/>
      <c r="I243" s="3"/>
      <c r="J243" s="3"/>
      <c r="K243" s="3"/>
      <c r="L243" s="3"/>
    </row>
    <row r="244" spans="1:12" ht="30" customHeight="1" x14ac:dyDescent="0.25">
      <c r="A244" s="1"/>
      <c r="B244" s="2"/>
      <c r="C244" s="2"/>
      <c r="D244" s="3"/>
      <c r="E244" s="4"/>
      <c r="F244" s="4"/>
      <c r="G244" s="4"/>
      <c r="H244" s="4"/>
      <c r="I244" s="3"/>
      <c r="J244" s="3"/>
      <c r="K244" s="3"/>
      <c r="L244" s="3"/>
    </row>
    <row r="245" spans="1:12" ht="30" customHeight="1" x14ac:dyDescent="0.25">
      <c r="A245" s="1"/>
      <c r="B245" s="2"/>
      <c r="C245" s="2"/>
      <c r="D245" s="3"/>
      <c r="E245" s="4"/>
      <c r="F245" s="4"/>
      <c r="G245" s="4"/>
      <c r="H245" s="4"/>
      <c r="I245" s="3"/>
      <c r="J245" s="3"/>
      <c r="K245" s="3"/>
      <c r="L245" s="3"/>
    </row>
    <row r="246" spans="1:12" ht="30" customHeight="1" x14ac:dyDescent="0.25">
      <c r="A246" s="1"/>
      <c r="B246" s="2"/>
      <c r="C246" s="2"/>
      <c r="D246" s="3"/>
      <c r="E246" s="4"/>
      <c r="F246" s="4"/>
      <c r="G246" s="4"/>
      <c r="H246" s="4"/>
      <c r="I246" s="3"/>
      <c r="J246" s="3"/>
      <c r="K246" s="3"/>
      <c r="L246" s="3"/>
    </row>
    <row r="247" spans="1:12" ht="30" customHeight="1" x14ac:dyDescent="0.25">
      <c r="A247" s="1"/>
      <c r="B247" s="2"/>
      <c r="C247" s="2"/>
      <c r="D247" s="3"/>
      <c r="E247" s="4"/>
      <c r="F247" s="4"/>
      <c r="G247" s="4"/>
      <c r="H247" s="4"/>
      <c r="I247" s="3"/>
      <c r="J247" s="3"/>
      <c r="K247" s="3"/>
      <c r="L247" s="3"/>
    </row>
    <row r="248" spans="1:12" ht="30" customHeight="1" x14ac:dyDescent="0.25">
      <c r="A248" s="1"/>
      <c r="B248" s="2"/>
      <c r="C248" s="2"/>
      <c r="D248" s="3"/>
      <c r="E248" s="4"/>
      <c r="F248" s="4"/>
      <c r="G248" s="4"/>
      <c r="H248" s="4"/>
      <c r="I248" s="3"/>
      <c r="J248" s="3"/>
      <c r="K248" s="3"/>
      <c r="L248" s="3"/>
    </row>
    <row r="249" spans="1:12" ht="30" customHeight="1" x14ac:dyDescent="0.25">
      <c r="A249" s="1"/>
      <c r="B249" s="2"/>
      <c r="C249" s="2"/>
      <c r="D249" s="3"/>
      <c r="E249" s="4"/>
      <c r="F249" s="4"/>
      <c r="G249" s="4"/>
      <c r="H249" s="4"/>
      <c r="I249" s="3"/>
      <c r="J249" s="3"/>
      <c r="K249" s="3"/>
      <c r="L249" s="3"/>
    </row>
    <row r="250" spans="1:12" ht="30" customHeight="1" x14ac:dyDescent="0.25">
      <c r="A250" s="1"/>
      <c r="B250" s="2"/>
      <c r="C250" s="2"/>
      <c r="D250" s="3"/>
      <c r="E250" s="4"/>
      <c r="F250" s="4"/>
      <c r="G250" s="4"/>
      <c r="H250" s="4"/>
      <c r="I250" s="3"/>
      <c r="J250" s="3"/>
      <c r="K250" s="3"/>
      <c r="L250" s="3"/>
    </row>
    <row r="251" spans="1:12" ht="30" customHeight="1" x14ac:dyDescent="0.25">
      <c r="A251" s="1"/>
      <c r="B251" s="2"/>
      <c r="C251" s="2"/>
      <c r="D251" s="3"/>
      <c r="E251" s="4"/>
      <c r="F251" s="4"/>
      <c r="G251" s="4"/>
      <c r="H251" s="4"/>
      <c r="I251" s="3"/>
      <c r="J251" s="3"/>
      <c r="K251" s="3"/>
      <c r="L251" s="3"/>
    </row>
    <row r="252" spans="1:12" ht="30" customHeight="1" x14ac:dyDescent="0.25">
      <c r="A252" s="1"/>
      <c r="B252" s="2"/>
      <c r="C252" s="2"/>
      <c r="D252" s="3"/>
      <c r="E252" s="4"/>
      <c r="F252" s="4"/>
      <c r="G252" s="4"/>
      <c r="H252" s="4"/>
      <c r="I252" s="3"/>
      <c r="J252" s="3"/>
      <c r="K252" s="3"/>
      <c r="L252" s="3"/>
    </row>
    <row r="253" spans="1:12" ht="30" customHeight="1" x14ac:dyDescent="0.25">
      <c r="A253" s="1"/>
      <c r="B253" s="2"/>
      <c r="C253" s="2"/>
      <c r="D253" s="3"/>
      <c r="E253" s="4"/>
      <c r="F253" s="4"/>
      <c r="G253" s="4"/>
      <c r="H253" s="4"/>
      <c r="I253" s="3"/>
      <c r="J253" s="3"/>
      <c r="K253" s="3"/>
      <c r="L253" s="3"/>
    </row>
    <row r="254" spans="1:12" ht="30" customHeight="1" x14ac:dyDescent="0.25">
      <c r="A254" s="1"/>
      <c r="B254" s="2"/>
      <c r="C254" s="2"/>
      <c r="D254" s="3"/>
      <c r="E254" s="4"/>
      <c r="F254" s="4"/>
      <c r="G254" s="4"/>
      <c r="H254" s="4"/>
      <c r="I254" s="3"/>
      <c r="J254" s="3"/>
      <c r="K254" s="3"/>
      <c r="L254" s="3"/>
    </row>
    <row r="255" spans="1:12" ht="30" customHeight="1" x14ac:dyDescent="0.25">
      <c r="A255" s="1"/>
      <c r="B255" s="2"/>
      <c r="C255" s="2"/>
      <c r="D255" s="3"/>
      <c r="E255" s="4"/>
      <c r="F255" s="4"/>
      <c r="G255" s="4"/>
      <c r="H255" s="4"/>
      <c r="I255" s="3"/>
      <c r="J255" s="3"/>
      <c r="K255" s="3"/>
      <c r="L255" s="3"/>
    </row>
    <row r="256" spans="1:12" ht="30" customHeight="1" x14ac:dyDescent="0.25">
      <c r="A256" s="1"/>
      <c r="B256" s="2"/>
      <c r="C256" s="2"/>
      <c r="D256" s="3"/>
      <c r="E256" s="4"/>
      <c r="F256" s="4"/>
      <c r="G256" s="4"/>
      <c r="H256" s="4"/>
      <c r="I256" s="3"/>
      <c r="J256" s="3"/>
      <c r="K256" s="3"/>
      <c r="L256" s="3"/>
    </row>
    <row r="257" spans="1:12" ht="30" customHeight="1" x14ac:dyDescent="0.25">
      <c r="A257" s="1"/>
      <c r="B257" s="2"/>
      <c r="C257" s="2"/>
      <c r="D257" s="3"/>
      <c r="E257" s="4"/>
      <c r="F257" s="4"/>
      <c r="G257" s="4"/>
      <c r="H257" s="4"/>
      <c r="I257" s="3"/>
      <c r="J257" s="3"/>
      <c r="K257" s="3"/>
      <c r="L257" s="3"/>
    </row>
    <row r="258" spans="1:12" ht="30" customHeight="1" x14ac:dyDescent="0.25">
      <c r="A258" s="1"/>
      <c r="B258" s="2"/>
      <c r="C258" s="2"/>
      <c r="D258" s="3"/>
      <c r="E258" s="4"/>
      <c r="F258" s="4"/>
      <c r="G258" s="4"/>
      <c r="H258" s="4"/>
      <c r="I258" s="3"/>
      <c r="J258" s="3"/>
      <c r="K258" s="3"/>
      <c r="L258" s="3"/>
    </row>
    <row r="259" spans="1:12" ht="30" customHeight="1" x14ac:dyDescent="0.25">
      <c r="A259" s="1"/>
      <c r="B259" s="2"/>
      <c r="C259" s="2"/>
      <c r="D259" s="3"/>
      <c r="E259" s="4"/>
      <c r="F259" s="4"/>
      <c r="G259" s="4"/>
      <c r="H259" s="4"/>
      <c r="I259" s="3"/>
      <c r="J259" s="3"/>
      <c r="K259" s="3"/>
      <c r="L259" s="3"/>
    </row>
    <row r="260" spans="1:12" ht="30" customHeight="1" x14ac:dyDescent="0.25">
      <c r="A260" s="1"/>
      <c r="B260" s="2"/>
      <c r="C260" s="2"/>
      <c r="D260" s="3"/>
      <c r="E260" s="4"/>
      <c r="F260" s="4"/>
      <c r="G260" s="4"/>
      <c r="H260" s="4"/>
      <c r="I260" s="3"/>
      <c r="J260" s="3"/>
      <c r="K260" s="3"/>
      <c r="L260" s="3"/>
    </row>
    <row r="261" spans="1:12" ht="30" customHeight="1" x14ac:dyDescent="0.25">
      <c r="A261" s="1"/>
      <c r="B261" s="2"/>
      <c r="C261" s="2"/>
      <c r="D261" s="3"/>
      <c r="E261" s="4"/>
      <c r="F261" s="4"/>
      <c r="G261" s="4"/>
      <c r="H261" s="4"/>
      <c r="I261" s="3"/>
      <c r="J261" s="3"/>
      <c r="K261" s="3"/>
      <c r="L261" s="3"/>
    </row>
    <row r="262" spans="1:12" ht="30" customHeight="1" x14ac:dyDescent="0.25">
      <c r="A262" s="1"/>
      <c r="B262" s="2"/>
      <c r="C262" s="2"/>
      <c r="D262" s="3"/>
      <c r="E262" s="4"/>
      <c r="F262" s="4"/>
      <c r="G262" s="4"/>
      <c r="H262" s="4"/>
      <c r="I262" s="3"/>
      <c r="J262" s="3"/>
      <c r="K262" s="3"/>
      <c r="L262" s="3"/>
    </row>
    <row r="263" spans="1:12" ht="30" customHeight="1" x14ac:dyDescent="0.25">
      <c r="A263" s="1"/>
      <c r="B263" s="2"/>
      <c r="C263" s="2"/>
      <c r="D263" s="3"/>
      <c r="E263" s="4"/>
      <c r="F263" s="4"/>
      <c r="G263" s="4"/>
      <c r="H263" s="4"/>
      <c r="I263" s="3"/>
      <c r="J263" s="3"/>
      <c r="K263" s="3"/>
      <c r="L263" s="3"/>
    </row>
    <row r="264" spans="1:12" ht="30" customHeight="1" x14ac:dyDescent="0.25">
      <c r="A264" s="1"/>
      <c r="B264" s="2"/>
      <c r="C264" s="2"/>
      <c r="D264" s="3"/>
      <c r="E264" s="4"/>
      <c r="F264" s="4"/>
      <c r="G264" s="4"/>
      <c r="H264" s="4"/>
      <c r="I264" s="3"/>
      <c r="J264" s="3"/>
      <c r="K264" s="3"/>
      <c r="L264" s="3"/>
    </row>
    <row r="265" spans="1:12" ht="30" customHeight="1" x14ac:dyDescent="0.25">
      <c r="A265" s="1"/>
      <c r="B265" s="2"/>
      <c r="C265" s="2"/>
      <c r="D265" s="3"/>
      <c r="E265" s="4"/>
      <c r="F265" s="4"/>
      <c r="G265" s="4"/>
      <c r="H265" s="4"/>
      <c r="I265" s="3"/>
      <c r="J265" s="3"/>
      <c r="K265" s="3"/>
      <c r="L265" s="3"/>
    </row>
    <row r="266" spans="1:12" ht="30" customHeight="1" x14ac:dyDescent="0.25">
      <c r="A266" s="1"/>
      <c r="B266" s="2"/>
      <c r="C266" s="2"/>
      <c r="D266" s="3"/>
      <c r="E266" s="4"/>
      <c r="F266" s="4"/>
      <c r="G266" s="4"/>
      <c r="H266" s="4"/>
      <c r="I266" s="3"/>
      <c r="J266" s="3"/>
      <c r="K266" s="3"/>
      <c r="L266" s="3"/>
    </row>
    <row r="267" spans="1:12" ht="30" customHeight="1" x14ac:dyDescent="0.25">
      <c r="A267" s="1"/>
      <c r="B267" s="2"/>
      <c r="C267" s="2"/>
      <c r="D267" s="3"/>
      <c r="E267" s="4"/>
      <c r="F267" s="4"/>
      <c r="G267" s="4"/>
      <c r="H267" s="4"/>
      <c r="I267" s="3"/>
      <c r="J267" s="3"/>
      <c r="K267" s="3"/>
      <c r="L267" s="3"/>
    </row>
    <row r="268" spans="1:12" ht="30" customHeight="1" x14ac:dyDescent="0.25">
      <c r="A268" s="1"/>
      <c r="B268" s="2"/>
      <c r="C268" s="2"/>
      <c r="D268" s="3"/>
      <c r="E268" s="4"/>
      <c r="F268" s="4"/>
      <c r="G268" s="4"/>
      <c r="H268" s="4"/>
      <c r="I268" s="3"/>
      <c r="J268" s="3"/>
      <c r="K268" s="3"/>
      <c r="L268" s="3"/>
    </row>
    <row r="269" spans="1:12" ht="30" customHeight="1" x14ac:dyDescent="0.25">
      <c r="A269" s="1"/>
      <c r="B269" s="2"/>
      <c r="C269" s="2"/>
      <c r="D269" s="3"/>
      <c r="E269" s="4"/>
      <c r="F269" s="4"/>
      <c r="G269" s="4"/>
      <c r="H269" s="4"/>
      <c r="I269" s="3"/>
      <c r="J269" s="3"/>
      <c r="K269" s="3"/>
      <c r="L269" s="3"/>
    </row>
    <row r="270" spans="1:12" ht="30" customHeight="1" x14ac:dyDescent="0.25">
      <c r="A270" s="1"/>
      <c r="B270" s="2"/>
      <c r="C270" s="2"/>
      <c r="D270" s="3"/>
      <c r="E270" s="4"/>
      <c r="F270" s="4"/>
      <c r="G270" s="4"/>
      <c r="H270" s="4"/>
      <c r="I270" s="3"/>
      <c r="J270" s="3"/>
      <c r="K270" s="3"/>
      <c r="L270" s="3"/>
    </row>
    <row r="271" spans="1:12" ht="30" customHeight="1" x14ac:dyDescent="0.25">
      <c r="A271" s="1"/>
      <c r="B271" s="2"/>
      <c r="C271" s="2"/>
      <c r="D271" s="3"/>
      <c r="E271" s="4"/>
      <c r="F271" s="4"/>
      <c r="G271" s="4"/>
      <c r="H271" s="4"/>
      <c r="I271" s="3"/>
      <c r="J271" s="3"/>
      <c r="K271" s="3"/>
      <c r="L271" s="3"/>
    </row>
    <row r="272" spans="1:12" ht="30" customHeight="1" x14ac:dyDescent="0.25">
      <c r="A272" s="1"/>
      <c r="B272" s="2"/>
      <c r="C272" s="2"/>
      <c r="D272" s="3"/>
      <c r="E272" s="4"/>
      <c r="F272" s="4"/>
      <c r="G272" s="4"/>
      <c r="H272" s="4"/>
      <c r="I272" s="3"/>
      <c r="J272" s="3"/>
      <c r="K272" s="3"/>
      <c r="L272" s="3"/>
    </row>
    <row r="273" spans="1:12" ht="30" customHeight="1" x14ac:dyDescent="0.25">
      <c r="A273" s="1"/>
      <c r="B273" s="2"/>
      <c r="C273" s="2"/>
      <c r="D273" s="3"/>
      <c r="E273" s="4"/>
      <c r="F273" s="4"/>
      <c r="G273" s="4"/>
      <c r="H273" s="4"/>
      <c r="I273" s="3"/>
      <c r="J273" s="3"/>
      <c r="K273" s="3"/>
      <c r="L273" s="3"/>
    </row>
    <row r="274" spans="1:12" ht="30" customHeight="1" x14ac:dyDescent="0.25">
      <c r="A274" s="1"/>
      <c r="B274" s="2"/>
      <c r="C274" s="2"/>
      <c r="D274" s="3"/>
      <c r="E274" s="4"/>
      <c r="F274" s="4"/>
      <c r="G274" s="4"/>
      <c r="H274" s="4"/>
      <c r="I274" s="3"/>
      <c r="J274" s="3"/>
      <c r="K274" s="3"/>
      <c r="L274" s="3"/>
    </row>
    <row r="275" spans="1:12" ht="30" customHeight="1" x14ac:dyDescent="0.25">
      <c r="A275" s="1"/>
      <c r="B275" s="2"/>
      <c r="C275" s="2"/>
      <c r="D275" s="3"/>
      <c r="E275" s="4"/>
      <c r="F275" s="4"/>
      <c r="G275" s="4"/>
      <c r="H275" s="4"/>
      <c r="I275" s="3"/>
      <c r="J275" s="3"/>
      <c r="K275" s="3"/>
      <c r="L275" s="3"/>
    </row>
    <row r="276" spans="1:12" ht="30" customHeight="1" x14ac:dyDescent="0.25">
      <c r="A276" s="1"/>
      <c r="B276" s="2"/>
      <c r="C276" s="2"/>
      <c r="D276" s="3"/>
      <c r="E276" s="4"/>
      <c r="F276" s="4"/>
      <c r="G276" s="4"/>
      <c r="H276" s="4"/>
      <c r="I276" s="3"/>
      <c r="J276" s="3"/>
      <c r="K276" s="3"/>
      <c r="L276" s="3"/>
    </row>
    <row r="277" spans="1:12" ht="30" customHeight="1" x14ac:dyDescent="0.25">
      <c r="A277" s="1"/>
      <c r="B277" s="2"/>
      <c r="C277" s="2"/>
      <c r="D277" s="3"/>
      <c r="E277" s="4"/>
      <c r="F277" s="4"/>
      <c r="G277" s="4"/>
      <c r="H277" s="4"/>
      <c r="I277" s="3"/>
      <c r="J277" s="3"/>
      <c r="K277" s="3"/>
      <c r="L277" s="3"/>
    </row>
    <row r="278" spans="1:12" ht="30" customHeight="1" x14ac:dyDescent="0.25">
      <c r="A278" s="1"/>
      <c r="B278" s="2"/>
      <c r="C278" s="2"/>
      <c r="D278" s="3"/>
      <c r="E278" s="4"/>
      <c r="F278" s="4"/>
      <c r="G278" s="4"/>
      <c r="H278" s="4"/>
      <c r="I278" s="3"/>
      <c r="J278" s="3"/>
      <c r="K278" s="3"/>
      <c r="L278" s="3"/>
    </row>
    <row r="279" spans="1:12" ht="30" customHeight="1" x14ac:dyDescent="0.25">
      <c r="A279" s="1"/>
      <c r="B279" s="2"/>
      <c r="C279" s="2"/>
      <c r="D279" s="3"/>
      <c r="E279" s="4"/>
      <c r="F279" s="4"/>
      <c r="G279" s="4"/>
      <c r="H279" s="4"/>
      <c r="I279" s="3"/>
      <c r="J279" s="3"/>
      <c r="K279" s="3"/>
      <c r="L279" s="3"/>
    </row>
    <row r="280" spans="1:12" ht="30" customHeight="1" x14ac:dyDescent="0.25">
      <c r="A280" s="1"/>
      <c r="B280" s="2"/>
      <c r="C280" s="2"/>
      <c r="D280" s="3"/>
      <c r="E280" s="4"/>
      <c r="F280" s="4"/>
      <c r="G280" s="4"/>
      <c r="H280" s="4"/>
      <c r="I280" s="3"/>
      <c r="J280" s="3"/>
      <c r="K280" s="3"/>
      <c r="L280" s="3"/>
    </row>
    <row r="281" spans="1:12" ht="30" customHeight="1" x14ac:dyDescent="0.25">
      <c r="A281" s="1"/>
      <c r="B281" s="2"/>
      <c r="C281" s="2"/>
      <c r="D281" s="3"/>
      <c r="E281" s="4"/>
      <c r="F281" s="4"/>
      <c r="G281" s="4"/>
      <c r="H281" s="4"/>
      <c r="I281" s="3"/>
      <c r="J281" s="3"/>
      <c r="K281" s="3"/>
      <c r="L281" s="3"/>
    </row>
    <row r="282" spans="1:12" ht="30" customHeight="1" x14ac:dyDescent="0.25">
      <c r="A282" s="1"/>
      <c r="B282" s="2"/>
      <c r="C282" s="2"/>
      <c r="D282" s="3"/>
      <c r="E282" s="4"/>
      <c r="F282" s="4"/>
      <c r="G282" s="4"/>
      <c r="H282" s="4"/>
      <c r="I282" s="3"/>
      <c r="J282" s="3"/>
      <c r="K282" s="3"/>
      <c r="L282" s="3"/>
    </row>
    <row r="283" spans="1:12" ht="30" customHeight="1" x14ac:dyDescent="0.25">
      <c r="A283" s="1"/>
      <c r="B283" s="2"/>
      <c r="C283" s="2"/>
      <c r="D283" s="3"/>
      <c r="E283" s="4"/>
      <c r="F283" s="4"/>
      <c r="G283" s="4"/>
      <c r="H283" s="4"/>
      <c r="I283" s="3"/>
      <c r="J283" s="3"/>
      <c r="K283" s="3"/>
      <c r="L283" s="3"/>
    </row>
    <row r="284" spans="1:12" ht="30" customHeight="1" x14ac:dyDescent="0.25">
      <c r="A284" s="1"/>
      <c r="B284" s="2"/>
      <c r="C284" s="2"/>
      <c r="D284" s="3"/>
      <c r="E284" s="4"/>
      <c r="F284" s="4"/>
      <c r="G284" s="4"/>
      <c r="H284" s="4"/>
      <c r="I284" s="3"/>
      <c r="J284" s="3"/>
      <c r="K284" s="3"/>
      <c r="L284" s="3"/>
    </row>
    <row r="285" spans="1:12" ht="30" customHeight="1" x14ac:dyDescent="0.25">
      <c r="A285" s="1"/>
      <c r="B285" s="2"/>
      <c r="C285" s="2"/>
      <c r="D285" s="3"/>
      <c r="E285" s="4"/>
      <c r="F285" s="4"/>
      <c r="G285" s="4"/>
      <c r="H285" s="4"/>
      <c r="I285" s="3"/>
      <c r="J285" s="3"/>
      <c r="K285" s="3"/>
      <c r="L285" s="3"/>
    </row>
    <row r="286" spans="1:12" ht="30" customHeight="1" x14ac:dyDescent="0.25">
      <c r="A286" s="1"/>
      <c r="B286" s="2"/>
      <c r="C286" s="2"/>
      <c r="D286" s="3"/>
      <c r="E286" s="4"/>
      <c r="F286" s="4"/>
      <c r="G286" s="4"/>
      <c r="H286" s="4"/>
      <c r="I286" s="3"/>
      <c r="J286" s="3"/>
      <c r="K286" s="3"/>
      <c r="L286" s="3"/>
    </row>
    <row r="287" spans="1:12" ht="30" customHeight="1" x14ac:dyDescent="0.25">
      <c r="A287" s="1"/>
      <c r="B287" s="2"/>
      <c r="C287" s="2"/>
      <c r="D287" s="3"/>
      <c r="E287" s="4"/>
      <c r="F287" s="4"/>
      <c r="G287" s="4"/>
      <c r="H287" s="4"/>
      <c r="I287" s="3"/>
      <c r="J287" s="3"/>
      <c r="K287" s="3"/>
      <c r="L287" s="3"/>
    </row>
    <row r="288" spans="1:12" ht="30" customHeight="1" x14ac:dyDescent="0.25">
      <c r="A288" s="1"/>
      <c r="B288" s="2"/>
      <c r="C288" s="2"/>
      <c r="D288" s="3"/>
      <c r="E288" s="4"/>
      <c r="F288" s="4"/>
      <c r="G288" s="4"/>
      <c r="H288" s="4"/>
      <c r="I288" s="3"/>
      <c r="J288" s="3"/>
      <c r="K288" s="3"/>
      <c r="L288" s="3"/>
    </row>
    <row r="289" spans="1:12" ht="30" customHeight="1" x14ac:dyDescent="0.25">
      <c r="A289" s="1"/>
      <c r="B289" s="2"/>
      <c r="C289" s="2"/>
      <c r="D289" s="3"/>
      <c r="E289" s="4"/>
      <c r="F289" s="4"/>
      <c r="G289" s="4"/>
      <c r="H289" s="4"/>
      <c r="I289" s="3"/>
      <c r="J289" s="3"/>
      <c r="K289" s="3"/>
      <c r="L289" s="3"/>
    </row>
    <row r="290" spans="1:12" ht="30" customHeight="1" x14ac:dyDescent="0.25">
      <c r="A290" s="1"/>
      <c r="B290" s="2"/>
      <c r="C290" s="2"/>
      <c r="D290" s="3"/>
      <c r="E290" s="4"/>
      <c r="F290" s="4"/>
      <c r="G290" s="4"/>
      <c r="H290" s="4"/>
      <c r="I290" s="3"/>
      <c r="J290" s="3"/>
      <c r="K290" s="3"/>
      <c r="L290" s="3"/>
    </row>
    <row r="291" spans="1:12" ht="30" customHeight="1" x14ac:dyDescent="0.25">
      <c r="A291" s="1"/>
      <c r="B291" s="2"/>
      <c r="C291" s="2"/>
      <c r="D291" s="3"/>
      <c r="E291" s="4"/>
      <c r="F291" s="4"/>
      <c r="G291" s="4"/>
      <c r="H291" s="4"/>
      <c r="I291" s="3"/>
      <c r="J291" s="3"/>
      <c r="K291" s="3"/>
      <c r="L291" s="3"/>
    </row>
    <row r="292" spans="1:12" ht="30" customHeight="1" x14ac:dyDescent="0.25">
      <c r="A292" s="1"/>
      <c r="B292" s="2"/>
      <c r="C292" s="2"/>
      <c r="D292" s="3"/>
      <c r="E292" s="4"/>
      <c r="F292" s="4"/>
      <c r="G292" s="4"/>
      <c r="H292" s="4"/>
      <c r="I292" s="3"/>
      <c r="J292" s="3"/>
      <c r="K292" s="3"/>
      <c r="L292" s="3"/>
    </row>
    <row r="293" spans="1:12" ht="30" customHeight="1" x14ac:dyDescent="0.25">
      <c r="A293" s="1"/>
      <c r="B293" s="2"/>
      <c r="C293" s="2"/>
      <c r="D293" s="3"/>
      <c r="E293" s="4"/>
      <c r="F293" s="4"/>
      <c r="G293" s="4"/>
      <c r="H293" s="4"/>
      <c r="I293" s="3"/>
      <c r="J293" s="3"/>
      <c r="K293" s="3"/>
      <c r="L293" s="3"/>
    </row>
    <row r="294" spans="1:12" ht="30" customHeight="1" x14ac:dyDescent="0.25">
      <c r="A294" s="1"/>
      <c r="B294" s="2"/>
      <c r="C294" s="2"/>
      <c r="D294" s="3"/>
      <c r="E294" s="4"/>
      <c r="F294" s="4"/>
      <c r="G294" s="4"/>
      <c r="H294" s="4"/>
      <c r="I294" s="3"/>
      <c r="J294" s="3"/>
      <c r="K294" s="3"/>
      <c r="L294" s="3"/>
    </row>
    <row r="295" spans="1:12" ht="30" customHeight="1" x14ac:dyDescent="0.25">
      <c r="A295" s="1"/>
      <c r="B295" s="2"/>
      <c r="C295" s="2"/>
      <c r="D295" s="3"/>
      <c r="E295" s="4"/>
      <c r="F295" s="4"/>
      <c r="G295" s="4"/>
      <c r="H295" s="4"/>
      <c r="I295" s="3"/>
      <c r="J295" s="3"/>
      <c r="K295" s="3"/>
      <c r="L295" s="3"/>
    </row>
    <row r="296" spans="1:12" ht="30" customHeight="1" x14ac:dyDescent="0.25">
      <c r="A296" s="1"/>
      <c r="B296" s="2"/>
      <c r="C296" s="2"/>
      <c r="D296" s="3"/>
      <c r="E296" s="4"/>
      <c r="F296" s="4"/>
      <c r="G296" s="4"/>
      <c r="H296" s="4"/>
      <c r="I296" s="3"/>
      <c r="J296" s="3"/>
      <c r="K296" s="3"/>
      <c r="L296" s="3"/>
    </row>
    <row r="297" spans="1:12" ht="30" customHeight="1" x14ac:dyDescent="0.25">
      <c r="A297" s="1"/>
      <c r="B297" s="2"/>
      <c r="C297" s="2"/>
      <c r="D297" s="3"/>
      <c r="E297" s="4"/>
      <c r="F297" s="4"/>
      <c r="G297" s="4"/>
      <c r="H297" s="4"/>
      <c r="I297" s="3"/>
      <c r="J297" s="3"/>
      <c r="K297" s="3"/>
      <c r="L297" s="3"/>
    </row>
    <row r="298" spans="1:12" ht="30" customHeight="1" x14ac:dyDescent="0.25">
      <c r="A298" s="1"/>
      <c r="B298" s="2"/>
      <c r="C298" s="2"/>
      <c r="D298" s="3"/>
      <c r="E298" s="4"/>
      <c r="F298" s="4"/>
      <c r="G298" s="4"/>
      <c r="H298" s="4"/>
      <c r="I298" s="3"/>
      <c r="J298" s="3"/>
      <c r="K298" s="3"/>
      <c r="L298" s="3"/>
    </row>
    <row r="299" spans="1:12" ht="30" customHeight="1" x14ac:dyDescent="0.25">
      <c r="A299" s="1"/>
      <c r="B299" s="2"/>
      <c r="C299" s="2"/>
      <c r="D299" s="3"/>
      <c r="E299" s="4"/>
      <c r="F299" s="4"/>
      <c r="G299" s="4"/>
      <c r="H299" s="4"/>
      <c r="I299" s="3"/>
      <c r="J299" s="3"/>
      <c r="K299" s="3"/>
      <c r="L299" s="3"/>
    </row>
    <row r="300" spans="1:12" ht="30" customHeight="1" x14ac:dyDescent="0.25">
      <c r="A300" s="1"/>
      <c r="B300" s="2"/>
      <c r="C300" s="2"/>
      <c r="D300" s="3"/>
      <c r="E300" s="4"/>
      <c r="F300" s="4"/>
      <c r="G300" s="4"/>
      <c r="H300" s="4"/>
      <c r="I300" s="3"/>
      <c r="J300" s="3"/>
      <c r="K300" s="3"/>
      <c r="L300" s="3"/>
    </row>
    <row r="301" spans="1:12" ht="30" customHeight="1" x14ac:dyDescent="0.25">
      <c r="A301" s="1"/>
      <c r="B301" s="2"/>
      <c r="C301" s="2"/>
      <c r="D301" s="3"/>
      <c r="E301" s="4"/>
      <c r="F301" s="4"/>
      <c r="G301" s="4"/>
      <c r="H301" s="4"/>
      <c r="I301" s="3"/>
      <c r="J301" s="3"/>
      <c r="K301" s="3"/>
      <c r="L301" s="3"/>
    </row>
    <row r="302" spans="1:12" ht="30" customHeight="1" x14ac:dyDescent="0.25">
      <c r="A302" s="1"/>
      <c r="B302" s="2"/>
      <c r="C302" s="2"/>
      <c r="D302" s="3"/>
      <c r="E302" s="4"/>
      <c r="F302" s="4"/>
      <c r="G302" s="4"/>
      <c r="H302" s="4"/>
      <c r="I302" s="3"/>
      <c r="J302" s="3"/>
      <c r="K302" s="3"/>
      <c r="L302" s="3"/>
    </row>
    <row r="303" spans="1:12" ht="30" customHeight="1" x14ac:dyDescent="0.25">
      <c r="A303" s="1"/>
      <c r="B303" s="2"/>
      <c r="C303" s="2"/>
      <c r="D303" s="3"/>
      <c r="E303" s="4"/>
      <c r="F303" s="4"/>
      <c r="G303" s="4"/>
      <c r="H303" s="4"/>
      <c r="I303" s="3"/>
      <c r="J303" s="3"/>
      <c r="K303" s="3"/>
      <c r="L303" s="3"/>
    </row>
    <row r="304" spans="1:12" ht="30" customHeight="1" x14ac:dyDescent="0.25">
      <c r="A304" s="1"/>
      <c r="B304" s="2"/>
      <c r="C304" s="2"/>
      <c r="D304" s="3"/>
      <c r="E304" s="4"/>
      <c r="F304" s="4"/>
      <c r="G304" s="4"/>
      <c r="H304" s="4"/>
      <c r="I304" s="3"/>
      <c r="J304" s="3"/>
      <c r="K304" s="3"/>
      <c r="L304" s="3"/>
    </row>
    <row r="305" spans="1:12" ht="30" customHeight="1" x14ac:dyDescent="0.25">
      <c r="A305" s="1"/>
      <c r="B305" s="2"/>
      <c r="C305" s="2"/>
      <c r="D305" s="3"/>
      <c r="E305" s="4"/>
      <c r="F305" s="4"/>
      <c r="G305" s="4"/>
      <c r="H305" s="4"/>
      <c r="I305" s="3"/>
      <c r="J305" s="3"/>
      <c r="K305" s="3"/>
      <c r="L305" s="3"/>
    </row>
    <row r="306" spans="1:12" ht="30" customHeight="1" x14ac:dyDescent="0.25">
      <c r="A306" s="1"/>
      <c r="B306" s="2"/>
      <c r="C306" s="2"/>
      <c r="D306" s="3"/>
      <c r="E306" s="4"/>
      <c r="F306" s="4"/>
      <c r="G306" s="4"/>
      <c r="H306" s="4"/>
      <c r="I306" s="3"/>
      <c r="J306" s="3"/>
      <c r="K306" s="3"/>
      <c r="L306" s="3"/>
    </row>
    <row r="307" spans="1:12" ht="30" customHeight="1" x14ac:dyDescent="0.25">
      <c r="A307" s="1"/>
      <c r="B307" s="2"/>
      <c r="C307" s="2"/>
      <c r="D307" s="3"/>
      <c r="E307" s="4"/>
      <c r="F307" s="4"/>
      <c r="G307" s="4"/>
      <c r="H307" s="4"/>
      <c r="I307" s="3"/>
      <c r="J307" s="3"/>
      <c r="K307" s="3"/>
      <c r="L307" s="3"/>
    </row>
    <row r="308" spans="1:12" ht="30" customHeight="1" x14ac:dyDescent="0.25">
      <c r="A308" s="1"/>
      <c r="B308" s="2"/>
      <c r="C308" s="2"/>
      <c r="D308" s="3"/>
      <c r="E308" s="4"/>
      <c r="F308" s="4"/>
      <c r="G308" s="4"/>
      <c r="H308" s="4"/>
      <c r="I308" s="3"/>
      <c r="J308" s="3"/>
      <c r="K308" s="3"/>
      <c r="L308" s="3"/>
    </row>
    <row r="309" spans="1:12" ht="30" customHeight="1" x14ac:dyDescent="0.25">
      <c r="A309" s="1"/>
      <c r="B309" s="2"/>
      <c r="C309" s="2"/>
      <c r="D309" s="3"/>
      <c r="E309" s="4"/>
      <c r="F309" s="4"/>
      <c r="G309" s="4"/>
      <c r="H309" s="4"/>
      <c r="I309" s="3"/>
      <c r="J309" s="3"/>
      <c r="K309" s="3"/>
      <c r="L309" s="3"/>
    </row>
    <row r="310" spans="1:12" ht="30" customHeight="1" x14ac:dyDescent="0.25">
      <c r="A310" s="1"/>
      <c r="B310" s="2"/>
      <c r="C310" s="2"/>
      <c r="D310" s="3"/>
      <c r="E310" s="4"/>
      <c r="F310" s="4"/>
      <c r="G310" s="4"/>
      <c r="H310" s="4"/>
      <c r="I310" s="3"/>
      <c r="J310" s="3"/>
      <c r="K310" s="3"/>
      <c r="L310" s="3"/>
    </row>
    <row r="311" spans="1:12" ht="30" customHeight="1" x14ac:dyDescent="0.25">
      <c r="A311" s="1"/>
      <c r="B311" s="2"/>
      <c r="C311" s="2"/>
      <c r="D311" s="3"/>
      <c r="E311" s="4"/>
      <c r="F311" s="4"/>
      <c r="G311" s="4"/>
      <c r="H311" s="4"/>
      <c r="I311" s="3"/>
      <c r="J311" s="3"/>
      <c r="K311" s="3"/>
      <c r="L311" s="3"/>
    </row>
    <row r="312" spans="1:12" ht="30" customHeight="1" x14ac:dyDescent="0.25">
      <c r="A312" s="1"/>
      <c r="B312" s="2"/>
      <c r="C312" s="2"/>
      <c r="D312" s="3"/>
      <c r="E312" s="4"/>
      <c r="F312" s="4"/>
      <c r="G312" s="4"/>
      <c r="H312" s="4"/>
      <c r="I312" s="3"/>
      <c r="J312" s="3"/>
      <c r="K312" s="3"/>
      <c r="L312" s="3"/>
    </row>
    <row r="313" spans="1:12" ht="30" customHeight="1" x14ac:dyDescent="0.25">
      <c r="A313" s="1"/>
      <c r="B313" s="2"/>
      <c r="C313" s="2"/>
      <c r="D313" s="3"/>
      <c r="E313" s="4"/>
      <c r="F313" s="4"/>
      <c r="G313" s="4"/>
      <c r="H313" s="4"/>
      <c r="I313" s="3"/>
      <c r="J313" s="3"/>
      <c r="K313" s="3"/>
      <c r="L313" s="3"/>
    </row>
    <row r="314" spans="1:12" ht="30" customHeight="1" x14ac:dyDescent="0.25">
      <c r="A314" s="1"/>
      <c r="B314" s="2"/>
      <c r="C314" s="2"/>
      <c r="D314" s="3"/>
      <c r="E314" s="4"/>
      <c r="F314" s="4"/>
      <c r="G314" s="4"/>
      <c r="H314" s="4"/>
      <c r="I314" s="3"/>
      <c r="J314" s="3"/>
      <c r="K314" s="3"/>
      <c r="L314" s="3"/>
    </row>
    <row r="315" spans="1:12" ht="30" customHeight="1" x14ac:dyDescent="0.25">
      <c r="A315" s="1"/>
      <c r="B315" s="2"/>
      <c r="C315" s="2"/>
      <c r="D315" s="3"/>
      <c r="E315" s="4"/>
      <c r="F315" s="4"/>
      <c r="G315" s="4"/>
      <c r="H315" s="4"/>
      <c r="I315" s="3"/>
      <c r="J315" s="3"/>
      <c r="K315" s="3"/>
      <c r="L315" s="3"/>
    </row>
    <row r="316" spans="1:12" ht="30" customHeight="1" x14ac:dyDescent="0.25">
      <c r="A316" s="1"/>
      <c r="B316" s="2"/>
      <c r="C316" s="2"/>
      <c r="D316" s="3"/>
      <c r="E316" s="4"/>
      <c r="F316" s="4"/>
      <c r="G316" s="4"/>
      <c r="H316" s="4"/>
      <c r="I316" s="3"/>
      <c r="J316" s="3"/>
      <c r="K316" s="3"/>
      <c r="L316" s="3"/>
    </row>
    <row r="317" spans="1:12" ht="30" customHeight="1" x14ac:dyDescent="0.25">
      <c r="A317" s="1"/>
      <c r="B317" s="2"/>
      <c r="C317" s="2"/>
      <c r="D317" s="3"/>
      <c r="E317" s="4"/>
      <c r="F317" s="4"/>
      <c r="G317" s="4"/>
      <c r="H317" s="4"/>
      <c r="I317" s="3"/>
      <c r="J317" s="3"/>
      <c r="K317" s="3"/>
      <c r="L317" s="3"/>
    </row>
    <row r="318" spans="1:12" ht="30" customHeight="1" x14ac:dyDescent="0.25">
      <c r="A318" s="1"/>
      <c r="B318" s="2"/>
      <c r="C318" s="2"/>
      <c r="D318" s="3"/>
      <c r="E318" s="4"/>
      <c r="F318" s="4"/>
      <c r="G318" s="4"/>
      <c r="H318" s="4"/>
      <c r="I318" s="3"/>
      <c r="J318" s="3"/>
      <c r="K318" s="3"/>
      <c r="L318" s="3"/>
    </row>
    <row r="319" spans="1:12" ht="30" customHeight="1" x14ac:dyDescent="0.25">
      <c r="A319" s="1"/>
      <c r="B319" s="2"/>
      <c r="C319" s="2"/>
      <c r="D319" s="3"/>
      <c r="E319" s="4"/>
      <c r="F319" s="4"/>
      <c r="G319" s="4"/>
      <c r="H319" s="4"/>
      <c r="I319" s="3"/>
      <c r="J319" s="3"/>
      <c r="K319" s="3"/>
      <c r="L319" s="3"/>
    </row>
    <row r="320" spans="1:12" ht="30" customHeight="1" x14ac:dyDescent="0.25">
      <c r="A320" s="1"/>
      <c r="B320" s="2"/>
      <c r="C320" s="2"/>
      <c r="D320" s="3"/>
      <c r="E320" s="4"/>
      <c r="F320" s="4"/>
      <c r="G320" s="4"/>
      <c r="H320" s="4"/>
      <c r="I320" s="3"/>
      <c r="J320" s="3"/>
      <c r="K320" s="3"/>
      <c r="L320" s="3"/>
    </row>
    <row r="321" spans="1:12" ht="30" customHeight="1" x14ac:dyDescent="0.25">
      <c r="A321" s="1"/>
      <c r="B321" s="2"/>
      <c r="C321" s="2"/>
      <c r="D321" s="3"/>
      <c r="E321" s="4"/>
      <c r="F321" s="4"/>
      <c r="G321" s="4"/>
      <c r="H321" s="4"/>
      <c r="I321" s="3"/>
      <c r="J321" s="3"/>
      <c r="K321" s="3"/>
      <c r="L321" s="3"/>
    </row>
    <row r="322" spans="1:12" ht="30" customHeight="1" x14ac:dyDescent="0.25">
      <c r="A322" s="1"/>
      <c r="B322" s="2"/>
      <c r="C322" s="2"/>
      <c r="D322" s="3"/>
      <c r="E322" s="4"/>
      <c r="F322" s="4"/>
      <c r="G322" s="4"/>
      <c r="H322" s="4"/>
      <c r="I322" s="3"/>
      <c r="J322" s="3"/>
      <c r="K322" s="3"/>
      <c r="L322" s="3"/>
    </row>
    <row r="323" spans="1:12" ht="30" customHeight="1" x14ac:dyDescent="0.25">
      <c r="A323" s="1"/>
      <c r="B323" s="2"/>
      <c r="C323" s="2"/>
      <c r="D323" s="3"/>
      <c r="E323" s="4"/>
      <c r="F323" s="4"/>
      <c r="G323" s="4"/>
      <c r="H323" s="4"/>
      <c r="I323" s="3"/>
      <c r="J323" s="3"/>
      <c r="K323" s="3"/>
      <c r="L323" s="3"/>
    </row>
    <row r="324" spans="1:12" ht="30" customHeight="1" x14ac:dyDescent="0.25">
      <c r="A324" s="1"/>
      <c r="B324" s="2"/>
      <c r="C324" s="2"/>
      <c r="D324" s="3"/>
      <c r="E324" s="4"/>
      <c r="F324" s="4"/>
      <c r="G324" s="4"/>
      <c r="H324" s="4"/>
      <c r="I324" s="3"/>
      <c r="J324" s="3"/>
      <c r="K324" s="3"/>
      <c r="L324" s="3"/>
    </row>
    <row r="325" spans="1:12" ht="30" customHeight="1" x14ac:dyDescent="0.25">
      <c r="A325" s="1"/>
      <c r="B325" s="2"/>
      <c r="C325" s="2"/>
      <c r="D325" s="3"/>
      <c r="E325" s="4"/>
      <c r="F325" s="4"/>
      <c r="G325" s="4"/>
      <c r="H325" s="4"/>
      <c r="I325" s="3"/>
      <c r="J325" s="3"/>
      <c r="K325" s="3"/>
      <c r="L325" s="3"/>
    </row>
    <row r="326" spans="1:12" ht="30" customHeight="1" x14ac:dyDescent="0.25">
      <c r="A326" s="1"/>
      <c r="B326" s="2"/>
      <c r="C326" s="2"/>
      <c r="D326" s="3"/>
      <c r="E326" s="4"/>
      <c r="F326" s="4"/>
      <c r="G326" s="4"/>
      <c r="H326" s="4"/>
      <c r="I326" s="3"/>
      <c r="J326" s="3"/>
      <c r="K326" s="3"/>
      <c r="L326" s="3"/>
    </row>
    <row r="327" spans="1:12" ht="30" customHeight="1" x14ac:dyDescent="0.25">
      <c r="A327" s="1"/>
      <c r="B327" s="2"/>
      <c r="C327" s="2"/>
      <c r="D327" s="3"/>
      <c r="E327" s="4"/>
      <c r="F327" s="4"/>
      <c r="G327" s="4"/>
      <c r="H327" s="4"/>
      <c r="I327" s="3"/>
      <c r="J327" s="3"/>
      <c r="K327" s="3"/>
      <c r="L327" s="3"/>
    </row>
    <row r="328" spans="1:12" ht="30" customHeight="1" x14ac:dyDescent="0.25">
      <c r="A328" s="1"/>
      <c r="B328" s="2"/>
      <c r="C328" s="2"/>
      <c r="D328" s="3"/>
      <c r="E328" s="4"/>
      <c r="F328" s="4"/>
      <c r="G328" s="4"/>
      <c r="H328" s="4"/>
      <c r="I328" s="3"/>
      <c r="J328" s="3"/>
      <c r="K328" s="3"/>
      <c r="L328" s="3"/>
    </row>
    <row r="329" spans="1:12" ht="30" customHeight="1" x14ac:dyDescent="0.25">
      <c r="A329" s="1"/>
      <c r="B329" s="2"/>
      <c r="C329" s="2"/>
      <c r="D329" s="3"/>
      <c r="E329" s="4"/>
      <c r="F329" s="4"/>
      <c r="G329" s="4"/>
      <c r="H329" s="4"/>
      <c r="I329" s="3"/>
      <c r="J329" s="3"/>
      <c r="K329" s="3"/>
      <c r="L329" s="3"/>
    </row>
    <row r="330" spans="1:12" ht="30" customHeight="1" x14ac:dyDescent="0.25">
      <c r="A330" s="1"/>
      <c r="B330" s="2"/>
      <c r="C330" s="2"/>
      <c r="D330" s="3"/>
      <c r="E330" s="4"/>
      <c r="F330" s="4"/>
      <c r="G330" s="4"/>
      <c r="H330" s="4"/>
      <c r="I330" s="3"/>
      <c r="J330" s="3"/>
      <c r="K330" s="3"/>
      <c r="L330" s="3"/>
    </row>
    <row r="331" spans="1:12" ht="30" customHeight="1" x14ac:dyDescent="0.25">
      <c r="A331" s="1"/>
      <c r="B331" s="2"/>
      <c r="C331" s="2"/>
      <c r="D331" s="3"/>
      <c r="E331" s="4"/>
      <c r="F331" s="4"/>
      <c r="G331" s="4"/>
      <c r="H331" s="4"/>
      <c r="I331" s="3"/>
      <c r="J331" s="3"/>
      <c r="K331" s="3"/>
      <c r="L331" s="3"/>
    </row>
    <row r="332" spans="1:12" ht="30" customHeight="1" x14ac:dyDescent="0.25">
      <c r="A332" s="1"/>
      <c r="B332" s="2"/>
      <c r="C332" s="2"/>
      <c r="D332" s="3"/>
      <c r="E332" s="4"/>
      <c r="F332" s="4"/>
      <c r="G332" s="4"/>
      <c r="H332" s="4"/>
      <c r="I332" s="3"/>
      <c r="J332" s="3"/>
      <c r="K332" s="3"/>
      <c r="L332" s="3"/>
    </row>
    <row r="333" spans="1:12" ht="30" customHeight="1" x14ac:dyDescent="0.25">
      <c r="A333" s="1"/>
      <c r="B333" s="2"/>
      <c r="C333" s="2"/>
      <c r="D333" s="3"/>
      <c r="E333" s="4"/>
      <c r="F333" s="4"/>
      <c r="G333" s="4"/>
      <c r="H333" s="4"/>
      <c r="I333" s="3"/>
      <c r="J333" s="3"/>
      <c r="K333" s="3"/>
      <c r="L333" s="3"/>
    </row>
    <row r="334" spans="1:12" ht="30" customHeight="1" x14ac:dyDescent="0.25">
      <c r="A334" s="1"/>
      <c r="B334" s="2"/>
      <c r="C334" s="2"/>
      <c r="D334" s="3"/>
      <c r="E334" s="4"/>
      <c r="F334" s="4"/>
      <c r="G334" s="4"/>
      <c r="H334" s="4"/>
      <c r="I334" s="3"/>
      <c r="J334" s="3"/>
      <c r="K334" s="3"/>
      <c r="L334" s="3"/>
    </row>
    <row r="335" spans="1:12" ht="30" customHeight="1" x14ac:dyDescent="0.25">
      <c r="A335" s="1"/>
      <c r="B335" s="2"/>
      <c r="C335" s="2"/>
      <c r="D335" s="3"/>
      <c r="E335" s="4"/>
      <c r="F335" s="4"/>
      <c r="G335" s="4"/>
      <c r="H335" s="4"/>
      <c r="I335" s="3"/>
      <c r="J335" s="3"/>
      <c r="K335" s="3"/>
      <c r="L335" s="3"/>
    </row>
    <row r="336" spans="1:12" ht="30" customHeight="1" x14ac:dyDescent="0.25">
      <c r="A336" s="1"/>
      <c r="B336" s="2"/>
      <c r="C336" s="2"/>
      <c r="D336" s="3"/>
      <c r="E336" s="4"/>
      <c r="F336" s="4"/>
      <c r="G336" s="4"/>
      <c r="H336" s="4"/>
      <c r="I336" s="3"/>
      <c r="J336" s="3"/>
      <c r="K336" s="3"/>
      <c r="L336" s="3"/>
    </row>
    <row r="337" spans="1:12" ht="30" customHeight="1" x14ac:dyDescent="0.25">
      <c r="A337" s="1"/>
      <c r="B337" s="2"/>
      <c r="C337" s="2"/>
      <c r="D337" s="3"/>
      <c r="E337" s="4"/>
      <c r="F337" s="4"/>
      <c r="G337" s="4"/>
      <c r="H337" s="4"/>
      <c r="I337" s="3"/>
      <c r="J337" s="3"/>
      <c r="K337" s="3"/>
      <c r="L337" s="3"/>
    </row>
    <row r="338" spans="1:12" ht="30" customHeight="1" x14ac:dyDescent="0.25">
      <c r="A338" s="1"/>
      <c r="B338" s="2"/>
      <c r="C338" s="2"/>
      <c r="D338" s="3"/>
      <c r="E338" s="4"/>
      <c r="F338" s="4"/>
      <c r="G338" s="4"/>
      <c r="H338" s="4"/>
      <c r="I338" s="3"/>
      <c r="J338" s="3"/>
      <c r="K338" s="3"/>
      <c r="L338" s="3"/>
    </row>
    <row r="339" spans="1:12" ht="30" customHeight="1" x14ac:dyDescent="0.25">
      <c r="A339" s="1"/>
      <c r="B339" s="2"/>
      <c r="C339" s="2"/>
      <c r="D339" s="3"/>
      <c r="E339" s="4"/>
      <c r="F339" s="4"/>
      <c r="G339" s="4"/>
      <c r="H339" s="4"/>
      <c r="I339" s="3"/>
      <c r="J339" s="3"/>
      <c r="K339" s="3"/>
      <c r="L339" s="3"/>
    </row>
    <row r="340" spans="1:12" ht="30" customHeight="1" x14ac:dyDescent="0.25">
      <c r="A340" s="1"/>
      <c r="B340" s="2"/>
      <c r="C340" s="2"/>
      <c r="D340" s="3"/>
      <c r="E340" s="4"/>
      <c r="F340" s="4"/>
      <c r="G340" s="4"/>
      <c r="H340" s="4"/>
      <c r="I340" s="3"/>
      <c r="J340" s="3"/>
      <c r="K340" s="3"/>
      <c r="L340" s="3"/>
    </row>
    <row r="341" spans="1:12" ht="30" customHeight="1" x14ac:dyDescent="0.25">
      <c r="A341" s="1"/>
      <c r="B341" s="2"/>
      <c r="C341" s="2"/>
      <c r="D341" s="3"/>
      <c r="E341" s="4"/>
      <c r="F341" s="4"/>
      <c r="G341" s="4"/>
      <c r="H341" s="4"/>
      <c r="I341" s="3"/>
      <c r="J341" s="3"/>
      <c r="K341" s="3"/>
      <c r="L341" s="3"/>
    </row>
    <row r="342" spans="1:12" ht="30" customHeight="1" x14ac:dyDescent="0.25">
      <c r="A342" s="1"/>
      <c r="B342" s="2"/>
      <c r="C342" s="2"/>
      <c r="D342" s="3"/>
      <c r="E342" s="4"/>
      <c r="F342" s="4"/>
      <c r="G342" s="4"/>
      <c r="H342" s="4"/>
      <c r="I342" s="3"/>
      <c r="J342" s="3"/>
      <c r="K342" s="3"/>
      <c r="L342" s="3"/>
    </row>
    <row r="343" spans="1:12" ht="30" customHeight="1" x14ac:dyDescent="0.25">
      <c r="A343" s="1"/>
      <c r="B343" s="2"/>
      <c r="C343" s="2"/>
      <c r="D343" s="3"/>
      <c r="E343" s="4"/>
      <c r="F343" s="4"/>
      <c r="G343" s="4"/>
      <c r="H343" s="4"/>
      <c r="I343" s="3"/>
      <c r="J343" s="3"/>
      <c r="K343" s="3"/>
      <c r="L343" s="3"/>
    </row>
    <row r="344" spans="1:12" ht="30" customHeight="1" x14ac:dyDescent="0.25">
      <c r="A344" s="1"/>
      <c r="B344" s="2"/>
      <c r="C344" s="2"/>
      <c r="D344" s="3"/>
      <c r="E344" s="4"/>
      <c r="F344" s="4"/>
      <c r="G344" s="4"/>
      <c r="H344" s="4"/>
      <c r="I344" s="3"/>
      <c r="J344" s="3"/>
      <c r="K344" s="3"/>
      <c r="L344" s="3"/>
    </row>
    <row r="345" spans="1:12" ht="30" customHeight="1" x14ac:dyDescent="0.25">
      <c r="A345" s="1"/>
      <c r="B345" s="2"/>
      <c r="C345" s="2"/>
      <c r="D345" s="3"/>
      <c r="E345" s="4"/>
      <c r="F345" s="4"/>
      <c r="G345" s="4"/>
      <c r="H345" s="4"/>
      <c r="I345" s="3"/>
      <c r="J345" s="3"/>
      <c r="K345" s="3"/>
      <c r="L345" s="3"/>
    </row>
    <row r="346" spans="1:12" ht="30" customHeight="1" x14ac:dyDescent="0.25">
      <c r="A346" s="1"/>
      <c r="B346" s="2"/>
      <c r="C346" s="2"/>
      <c r="D346" s="3"/>
      <c r="E346" s="4"/>
      <c r="F346" s="4"/>
      <c r="G346" s="4"/>
      <c r="H346" s="4"/>
      <c r="I346" s="3"/>
      <c r="J346" s="3"/>
      <c r="K346" s="3"/>
      <c r="L346" s="3"/>
    </row>
    <row r="347" spans="1:12" ht="30" customHeight="1" x14ac:dyDescent="0.25">
      <c r="A347" s="1"/>
      <c r="B347" s="2"/>
      <c r="C347" s="2"/>
      <c r="D347" s="3"/>
      <c r="E347" s="4"/>
      <c r="F347" s="4"/>
      <c r="G347" s="4"/>
      <c r="H347" s="4"/>
      <c r="I347" s="3"/>
      <c r="J347" s="3"/>
      <c r="K347" s="3"/>
      <c r="L347" s="3"/>
    </row>
    <row r="348" spans="1:12" ht="30" customHeight="1" x14ac:dyDescent="0.25">
      <c r="A348" s="1"/>
      <c r="B348" s="2"/>
      <c r="C348" s="2"/>
      <c r="D348" s="3"/>
      <c r="E348" s="4"/>
      <c r="F348" s="4"/>
      <c r="G348" s="4"/>
      <c r="H348" s="4"/>
      <c r="I348" s="3"/>
      <c r="J348" s="3"/>
      <c r="K348" s="3"/>
      <c r="L348" s="3"/>
    </row>
    <row r="349" spans="1:12" ht="30" customHeight="1" x14ac:dyDescent="0.25">
      <c r="A349" s="1"/>
      <c r="B349" s="2"/>
      <c r="C349" s="2"/>
      <c r="D349" s="3"/>
      <c r="E349" s="4"/>
      <c r="F349" s="4"/>
      <c r="G349" s="4"/>
      <c r="H349" s="4"/>
      <c r="I349" s="3"/>
      <c r="J349" s="3"/>
      <c r="K349" s="3"/>
      <c r="L349" s="3"/>
    </row>
    <row r="350" spans="1:12" ht="30" customHeight="1" x14ac:dyDescent="0.25">
      <c r="A350" s="1"/>
      <c r="B350" s="2"/>
      <c r="C350" s="2"/>
      <c r="D350" s="3"/>
      <c r="E350" s="4"/>
      <c r="F350" s="4"/>
      <c r="G350" s="4"/>
      <c r="H350" s="4"/>
      <c r="I350" s="3"/>
      <c r="J350" s="3"/>
      <c r="K350" s="3"/>
      <c r="L350" s="3"/>
    </row>
    <row r="351" spans="1:12" ht="30" customHeight="1" x14ac:dyDescent="0.25">
      <c r="A351" s="1"/>
      <c r="B351" s="2"/>
      <c r="C351" s="2"/>
      <c r="D351" s="3"/>
      <c r="E351" s="4"/>
      <c r="F351" s="4"/>
      <c r="G351" s="4"/>
      <c r="H351" s="4"/>
      <c r="I351" s="3"/>
      <c r="J351" s="3"/>
      <c r="K351" s="3"/>
      <c r="L351" s="3"/>
    </row>
    <row r="352" spans="1:12" ht="30" customHeight="1" x14ac:dyDescent="0.25">
      <c r="A352" s="1"/>
      <c r="B352" s="2"/>
      <c r="C352" s="2"/>
      <c r="D352" s="3"/>
      <c r="E352" s="4"/>
      <c r="F352" s="4"/>
      <c r="G352" s="4"/>
      <c r="H352" s="4"/>
      <c r="I352" s="3"/>
      <c r="J352" s="3"/>
      <c r="K352" s="3"/>
      <c r="L352" s="3"/>
    </row>
    <row r="353" spans="1:12" ht="30" customHeight="1" x14ac:dyDescent="0.25">
      <c r="A353" s="1"/>
      <c r="B353" s="2"/>
      <c r="C353" s="2"/>
      <c r="D353" s="3"/>
      <c r="E353" s="4"/>
      <c r="F353" s="4"/>
      <c r="G353" s="4"/>
      <c r="H353" s="4"/>
      <c r="I353" s="3"/>
      <c r="J353" s="3"/>
      <c r="K353" s="3"/>
      <c r="L353" s="3"/>
    </row>
    <row r="354" spans="1:12" ht="30" customHeight="1" x14ac:dyDescent="0.25">
      <c r="A354" s="1"/>
      <c r="B354" s="2"/>
      <c r="C354" s="2"/>
      <c r="D354" s="3"/>
      <c r="E354" s="4"/>
      <c r="F354" s="4"/>
      <c r="G354" s="4"/>
      <c r="H354" s="4"/>
      <c r="I354" s="3"/>
      <c r="J354" s="3"/>
      <c r="K354" s="3"/>
      <c r="L354" s="3"/>
    </row>
    <row r="355" spans="1:12" ht="30" customHeight="1" x14ac:dyDescent="0.25">
      <c r="A355" s="1"/>
      <c r="B355" s="2"/>
      <c r="C355" s="2"/>
      <c r="D355" s="3"/>
      <c r="E355" s="4"/>
      <c r="F355" s="4"/>
      <c r="G355" s="4"/>
      <c r="H355" s="4"/>
      <c r="I355" s="3"/>
      <c r="J355" s="3"/>
      <c r="K355" s="3"/>
      <c r="L355" s="3"/>
    </row>
    <row r="356" spans="1:12" ht="30" customHeight="1" x14ac:dyDescent="0.25">
      <c r="A356" s="1"/>
      <c r="B356" s="2"/>
      <c r="C356" s="2"/>
      <c r="D356" s="3"/>
      <c r="E356" s="4"/>
      <c r="F356" s="4"/>
      <c r="G356" s="4"/>
      <c r="H356" s="4"/>
      <c r="I356" s="3"/>
      <c r="J356" s="3"/>
      <c r="K356" s="3"/>
      <c r="L356" s="3"/>
    </row>
    <row r="357" spans="1:12" ht="30" customHeight="1" x14ac:dyDescent="0.25">
      <c r="A357" s="1"/>
      <c r="B357" s="2"/>
      <c r="C357" s="2"/>
      <c r="D357" s="3"/>
      <c r="E357" s="4"/>
      <c r="F357" s="4"/>
      <c r="G357" s="4"/>
      <c r="H357" s="4"/>
      <c r="I357" s="3"/>
      <c r="J357" s="3"/>
      <c r="K357" s="3"/>
      <c r="L357" s="3"/>
    </row>
    <row r="358" spans="1:12" ht="30" customHeight="1" x14ac:dyDescent="0.25">
      <c r="A358" s="1"/>
      <c r="B358" s="2"/>
      <c r="C358" s="2"/>
      <c r="D358" s="3"/>
      <c r="E358" s="4"/>
      <c r="F358" s="4"/>
      <c r="G358" s="4"/>
      <c r="H358" s="4"/>
      <c r="I358" s="3"/>
      <c r="J358" s="3"/>
      <c r="K358" s="3"/>
      <c r="L358" s="3"/>
    </row>
    <row r="359" spans="1:12" ht="30" customHeight="1" x14ac:dyDescent="0.25">
      <c r="A359" s="1"/>
      <c r="B359" s="2"/>
      <c r="C359" s="2"/>
      <c r="D359" s="3"/>
      <c r="E359" s="4"/>
      <c r="F359" s="4"/>
      <c r="G359" s="4"/>
      <c r="H359" s="4"/>
      <c r="I359" s="3"/>
      <c r="J359" s="3"/>
      <c r="K359" s="3"/>
      <c r="L359" s="3"/>
    </row>
    <row r="360" spans="1:12" ht="30" customHeight="1" x14ac:dyDescent="0.25">
      <c r="A360" s="1"/>
      <c r="B360" s="2"/>
      <c r="C360" s="2"/>
      <c r="D360" s="3"/>
      <c r="E360" s="4"/>
      <c r="F360" s="4"/>
      <c r="G360" s="4"/>
      <c r="H360" s="4"/>
      <c r="I360" s="3"/>
      <c r="J360" s="3"/>
      <c r="K360" s="3"/>
      <c r="L360" s="3"/>
    </row>
    <row r="361" spans="1:12" ht="30" customHeight="1" x14ac:dyDescent="0.25">
      <c r="A361" s="1"/>
      <c r="B361" s="2"/>
      <c r="C361" s="2"/>
      <c r="D361" s="3"/>
      <c r="E361" s="4"/>
      <c r="F361" s="4"/>
      <c r="G361" s="4"/>
      <c r="H361" s="4"/>
      <c r="I361" s="3"/>
      <c r="J361" s="3"/>
      <c r="K361" s="3"/>
      <c r="L361" s="3"/>
    </row>
    <row r="362" spans="1:12" ht="30" customHeight="1" x14ac:dyDescent="0.25">
      <c r="A362" s="1"/>
      <c r="B362" s="2"/>
      <c r="C362" s="2"/>
      <c r="D362" s="3"/>
      <c r="E362" s="4"/>
      <c r="F362" s="4"/>
      <c r="G362" s="4"/>
      <c r="H362" s="4"/>
      <c r="I362" s="3"/>
      <c r="J362" s="3"/>
      <c r="K362" s="3"/>
      <c r="L362" s="3"/>
    </row>
    <row r="363" spans="1:12" ht="30" customHeight="1" x14ac:dyDescent="0.25">
      <c r="A363" s="1"/>
      <c r="B363" s="2"/>
      <c r="C363" s="2"/>
      <c r="D363" s="3"/>
      <c r="E363" s="4"/>
      <c r="F363" s="4"/>
      <c r="G363" s="4"/>
      <c r="H363" s="4"/>
      <c r="I363" s="3"/>
      <c r="J363" s="3"/>
      <c r="K363" s="3"/>
      <c r="L363" s="3"/>
    </row>
    <row r="364" spans="1:12" ht="30" customHeight="1" x14ac:dyDescent="0.25">
      <c r="A364" s="1"/>
      <c r="B364" s="2"/>
      <c r="C364" s="2"/>
      <c r="D364" s="3"/>
      <c r="E364" s="4"/>
      <c r="F364" s="4"/>
      <c r="G364" s="4"/>
      <c r="H364" s="4"/>
      <c r="I364" s="3"/>
      <c r="J364" s="3"/>
      <c r="K364" s="3"/>
      <c r="L364" s="3"/>
    </row>
    <row r="365" spans="1:12" ht="30" customHeight="1" x14ac:dyDescent="0.25">
      <c r="A365" s="1"/>
      <c r="B365" s="2"/>
      <c r="C365" s="2"/>
      <c r="D365" s="3"/>
      <c r="E365" s="4"/>
      <c r="F365" s="4"/>
      <c r="G365" s="4"/>
      <c r="H365" s="4"/>
      <c r="I365" s="3"/>
      <c r="J365" s="3"/>
      <c r="K365" s="3"/>
      <c r="L365" s="3"/>
    </row>
    <row r="366" spans="1:12" ht="30" customHeight="1" x14ac:dyDescent="0.25">
      <c r="A366" s="1"/>
      <c r="B366" s="2"/>
      <c r="C366" s="2"/>
      <c r="D366" s="3"/>
      <c r="E366" s="4"/>
      <c r="F366" s="4"/>
      <c r="G366" s="4"/>
      <c r="H366" s="4"/>
      <c r="I366" s="3"/>
      <c r="J366" s="3"/>
      <c r="K366" s="3"/>
      <c r="L366" s="3"/>
    </row>
    <row r="367" spans="1:12" ht="30" customHeight="1" x14ac:dyDescent="0.25">
      <c r="A367" s="1"/>
      <c r="B367" s="2"/>
      <c r="C367" s="2"/>
      <c r="D367" s="3"/>
      <c r="E367" s="4"/>
      <c r="F367" s="4"/>
      <c r="G367" s="4"/>
      <c r="H367" s="4"/>
      <c r="I367" s="3"/>
      <c r="J367" s="3"/>
      <c r="K367" s="3"/>
      <c r="L367" s="3"/>
    </row>
    <row r="368" spans="1:12" ht="30" customHeight="1" x14ac:dyDescent="0.25">
      <c r="A368" s="1"/>
      <c r="B368" s="2"/>
      <c r="C368" s="2"/>
      <c r="D368" s="3"/>
      <c r="E368" s="4"/>
      <c r="F368" s="4"/>
      <c r="G368" s="4"/>
      <c r="H368" s="4"/>
      <c r="I368" s="3"/>
      <c r="J368" s="3"/>
      <c r="K368" s="3"/>
      <c r="L368" s="3"/>
    </row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</sheetData>
  <mergeCells count="172">
    <mergeCell ref="D122:D124"/>
    <mergeCell ref="E122:E124"/>
    <mergeCell ref="F122:F124"/>
    <mergeCell ref="G122:G124"/>
    <mergeCell ref="B129:H129"/>
    <mergeCell ref="B144:H144"/>
    <mergeCell ref="B168:H168"/>
    <mergeCell ref="A76:A78"/>
    <mergeCell ref="A74:H74"/>
    <mergeCell ref="A73:H73"/>
    <mergeCell ref="A72:H72"/>
    <mergeCell ref="B16:H16"/>
    <mergeCell ref="B36:H36"/>
    <mergeCell ref="B37:H40"/>
    <mergeCell ref="D75:D78"/>
    <mergeCell ref="E75:E78"/>
    <mergeCell ref="F75:F78"/>
    <mergeCell ref="G75:G78"/>
    <mergeCell ref="H75:H78"/>
    <mergeCell ref="B113:C113"/>
    <mergeCell ref="B114:C114"/>
    <mergeCell ref="A140:A142"/>
    <mergeCell ref="B140:B142"/>
    <mergeCell ref="A143:C143"/>
    <mergeCell ref="C157:C158"/>
    <mergeCell ref="C160:C161"/>
    <mergeCell ref="C163:C164"/>
    <mergeCell ref="C166:C167"/>
    <mergeCell ref="B122:C122"/>
    <mergeCell ref="B125:C125"/>
    <mergeCell ref="B126:C126"/>
    <mergeCell ref="B127:C127"/>
    <mergeCell ref="B128:C128"/>
    <mergeCell ref="A137:A139"/>
    <mergeCell ref="B137:B139"/>
    <mergeCell ref="B123:C123"/>
    <mergeCell ref="B124:C124"/>
    <mergeCell ref="A121:H121"/>
    <mergeCell ref="A123:A124"/>
    <mergeCell ref="A94:A98"/>
    <mergeCell ref="B94:B98"/>
    <mergeCell ref="A99:A100"/>
    <mergeCell ref="B99:B100"/>
    <mergeCell ref="B101:B103"/>
    <mergeCell ref="A101:A103"/>
    <mergeCell ref="A104:A106"/>
    <mergeCell ref="B104:B106"/>
    <mergeCell ref="A109:A111"/>
    <mergeCell ref="B109:B111"/>
    <mergeCell ref="B69:G69"/>
    <mergeCell ref="B70:C70"/>
    <mergeCell ref="A71:H71"/>
    <mergeCell ref="F58:F61"/>
    <mergeCell ref="G58:G61"/>
    <mergeCell ref="F62:F63"/>
    <mergeCell ref="G62:G63"/>
    <mergeCell ref="H62:H63"/>
    <mergeCell ref="F64:F65"/>
    <mergeCell ref="G64:G65"/>
    <mergeCell ref="H64:H65"/>
    <mergeCell ref="A64:A65"/>
    <mergeCell ref="B64:B65"/>
    <mergeCell ref="C64:C65"/>
    <mergeCell ref="B66:B68"/>
    <mergeCell ref="A59:A60"/>
    <mergeCell ref="D58:D61"/>
    <mergeCell ref="E58:E61"/>
    <mergeCell ref="D62:D63"/>
    <mergeCell ref="E62:E63"/>
    <mergeCell ref="D64:D65"/>
    <mergeCell ref="E64:E65"/>
    <mergeCell ref="B50:C52"/>
    <mergeCell ref="A54:H54"/>
    <mergeCell ref="A55:H55"/>
    <mergeCell ref="A56:H56"/>
    <mergeCell ref="A57:H57"/>
    <mergeCell ref="H58:H61"/>
    <mergeCell ref="A62:A63"/>
    <mergeCell ref="B62:B63"/>
    <mergeCell ref="C62:C63"/>
    <mergeCell ref="D24:D27"/>
    <mergeCell ref="E24:E27"/>
    <mergeCell ref="F24:F27"/>
    <mergeCell ref="G24:G27"/>
    <mergeCell ref="H24:H27"/>
    <mergeCell ref="A20:H20"/>
    <mergeCell ref="A21:H21"/>
    <mergeCell ref="A22:H22"/>
    <mergeCell ref="B13:B15"/>
    <mergeCell ref="B17:G17"/>
    <mergeCell ref="A19:H19"/>
    <mergeCell ref="A25:A26"/>
    <mergeCell ref="A1:H1"/>
    <mergeCell ref="A2:H2"/>
    <mergeCell ref="A3:H3"/>
    <mergeCell ref="A4:H4"/>
    <mergeCell ref="A6:A7"/>
    <mergeCell ref="D5:D8"/>
    <mergeCell ref="E5:E8"/>
    <mergeCell ref="F5:F8"/>
    <mergeCell ref="G5:G8"/>
    <mergeCell ref="H5:H8"/>
    <mergeCell ref="G163:G164"/>
    <mergeCell ref="H163:H164"/>
    <mergeCell ref="G166:G167"/>
    <mergeCell ref="H166:H167"/>
    <mergeCell ref="E166:E167"/>
    <mergeCell ref="F166:F167"/>
    <mergeCell ref="D166:D167"/>
    <mergeCell ref="E163:E164"/>
    <mergeCell ref="F163:F164"/>
    <mergeCell ref="F160:F161"/>
    <mergeCell ref="D163:D164"/>
    <mergeCell ref="G160:G161"/>
    <mergeCell ref="H160:H161"/>
    <mergeCell ref="D160:D161"/>
    <mergeCell ref="D157:D158"/>
    <mergeCell ref="E160:E161"/>
    <mergeCell ref="A146:H146"/>
    <mergeCell ref="A147:C147"/>
    <mergeCell ref="A148:H148"/>
    <mergeCell ref="D152:D155"/>
    <mergeCell ref="E152:E155"/>
    <mergeCell ref="F152:F155"/>
    <mergeCell ref="E157:E158"/>
    <mergeCell ref="F157:F158"/>
    <mergeCell ref="G152:G155"/>
    <mergeCell ref="H152:H155"/>
    <mergeCell ref="G157:G158"/>
    <mergeCell ref="H157:H158"/>
    <mergeCell ref="A131:H131"/>
    <mergeCell ref="A132:C132"/>
    <mergeCell ref="A133:H133"/>
    <mergeCell ref="A134:H134"/>
    <mergeCell ref="A135:H135"/>
    <mergeCell ref="B136:C136"/>
    <mergeCell ref="A153:A154"/>
    <mergeCell ref="A149:H149"/>
    <mergeCell ref="A150:C150"/>
    <mergeCell ref="A151:H151"/>
    <mergeCell ref="H122:H124"/>
    <mergeCell ref="B115:C115"/>
    <mergeCell ref="B116:G116"/>
    <mergeCell ref="B117:C117"/>
    <mergeCell ref="A118:H118"/>
    <mergeCell ref="A119:H119"/>
    <mergeCell ref="A120:H120"/>
    <mergeCell ref="B82:G82"/>
    <mergeCell ref="B83:C83"/>
    <mergeCell ref="A84:H84"/>
    <mergeCell ref="A85:C85"/>
    <mergeCell ref="B91:C91"/>
    <mergeCell ref="B92:C92"/>
    <mergeCell ref="A79:A80"/>
    <mergeCell ref="B79:B80"/>
    <mergeCell ref="C79:C80"/>
    <mergeCell ref="D79:D80"/>
    <mergeCell ref="E79:E80"/>
    <mergeCell ref="F79:F80"/>
    <mergeCell ref="G79:G80"/>
    <mergeCell ref="H79:H80"/>
    <mergeCell ref="B93:C93"/>
    <mergeCell ref="A86:H86"/>
    <mergeCell ref="A87:H87"/>
    <mergeCell ref="A88:C88"/>
    <mergeCell ref="A89:H89"/>
    <mergeCell ref="A92:A93"/>
    <mergeCell ref="H91:H93"/>
    <mergeCell ref="D91:D93"/>
    <mergeCell ref="E91:E93"/>
    <mergeCell ref="F91:F93"/>
    <mergeCell ref="G91:G93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000"/>
  <sheetViews>
    <sheetView workbookViewId="0"/>
  </sheetViews>
  <sheetFormatPr defaultColWidth="12.6328125" defaultRowHeight="15" customHeight="1" x14ac:dyDescent="0.25"/>
  <cols>
    <col min="1" max="1" width="8.6328125" customWidth="1"/>
    <col min="2" max="2" width="3.90625" customWidth="1"/>
    <col min="3" max="3" width="16.7265625" customWidth="1"/>
    <col min="4" max="4" width="22.453125" customWidth="1"/>
    <col min="5" max="10" width="11" customWidth="1"/>
    <col min="11" max="11" width="12.08984375" customWidth="1"/>
  </cols>
  <sheetData>
    <row r="1" spans="2:11" ht="12" customHeight="1" x14ac:dyDescent="0.25"/>
    <row r="2" spans="2:11" ht="12" customHeight="1" x14ac:dyDescent="0.25"/>
    <row r="3" spans="2:11" ht="12" customHeight="1" x14ac:dyDescent="0.35">
      <c r="B3" s="377" t="s">
        <v>140</v>
      </c>
      <c r="C3" s="324"/>
      <c r="D3" s="324"/>
      <c r="E3" s="324"/>
      <c r="F3" s="324"/>
      <c r="G3" s="324"/>
      <c r="H3" s="324"/>
      <c r="I3" s="324"/>
      <c r="J3" s="324"/>
      <c r="K3" s="128"/>
    </row>
    <row r="4" spans="2:11" ht="12" customHeight="1" x14ac:dyDescent="0.35"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2:11" ht="20.25" customHeight="1" x14ac:dyDescent="0.25">
      <c r="B5" s="129" t="s">
        <v>49</v>
      </c>
      <c r="C5" s="130" t="s">
        <v>141</v>
      </c>
      <c r="D5" s="129" t="s">
        <v>142</v>
      </c>
      <c r="E5" s="130" t="s">
        <v>143</v>
      </c>
      <c r="F5" s="129" t="s">
        <v>144</v>
      </c>
      <c r="G5" s="130" t="s">
        <v>145</v>
      </c>
      <c r="H5" s="129" t="s">
        <v>146</v>
      </c>
      <c r="I5" s="130" t="s">
        <v>147</v>
      </c>
      <c r="J5" s="129" t="s">
        <v>148</v>
      </c>
      <c r="K5" s="131" t="s">
        <v>149</v>
      </c>
    </row>
    <row r="6" spans="2:11" ht="12" customHeight="1" x14ac:dyDescent="0.3">
      <c r="B6" s="132">
        <v>1</v>
      </c>
      <c r="C6" s="378" t="s">
        <v>150</v>
      </c>
      <c r="D6" s="133" t="s">
        <v>151</v>
      </c>
      <c r="E6" s="134"/>
      <c r="F6" s="135">
        <v>672.27800000000002</v>
      </c>
      <c r="G6" s="136">
        <v>0</v>
      </c>
      <c r="H6" s="135">
        <v>51.548999999999999</v>
      </c>
      <c r="I6" s="137">
        <v>-7.5810000000000004</v>
      </c>
      <c r="J6" s="138"/>
      <c r="K6" s="139">
        <f t="shared" ref="K6:K24" si="0">SUM(E6:J6)</f>
        <v>716.24599999999998</v>
      </c>
    </row>
    <row r="7" spans="2:11" ht="12" customHeight="1" x14ac:dyDescent="0.3">
      <c r="B7" s="140">
        <v>2</v>
      </c>
      <c r="C7" s="324"/>
      <c r="D7" s="141" t="s">
        <v>152</v>
      </c>
      <c r="E7" s="142">
        <v>11.6</v>
      </c>
      <c r="F7" s="143"/>
      <c r="G7" s="142"/>
      <c r="H7" s="143"/>
      <c r="I7" s="142"/>
      <c r="J7" s="143"/>
      <c r="K7" s="144">
        <f t="shared" si="0"/>
        <v>11.6</v>
      </c>
    </row>
    <row r="8" spans="2:11" ht="12" customHeight="1" x14ac:dyDescent="0.3">
      <c r="B8" s="145">
        <v>3</v>
      </c>
      <c r="C8" s="379"/>
      <c r="D8" s="146" t="s">
        <v>153</v>
      </c>
      <c r="E8" s="147"/>
      <c r="F8" s="148">
        <v>31.4</v>
      </c>
      <c r="G8" s="147"/>
      <c r="H8" s="148"/>
      <c r="I8" s="147"/>
      <c r="J8" s="148"/>
      <c r="K8" s="149">
        <f t="shared" si="0"/>
        <v>31.4</v>
      </c>
    </row>
    <row r="9" spans="2:11" ht="12" customHeight="1" x14ac:dyDescent="0.3">
      <c r="B9" s="150">
        <v>4</v>
      </c>
      <c r="C9" s="373" t="s">
        <v>154</v>
      </c>
      <c r="D9" s="151" t="s">
        <v>155</v>
      </c>
      <c r="E9" s="152"/>
      <c r="F9" s="153">
        <v>275.13099999999997</v>
      </c>
      <c r="G9" s="154">
        <v>2.65</v>
      </c>
      <c r="H9" s="153">
        <v>120.476</v>
      </c>
      <c r="I9" s="154">
        <v>21.030999999999999</v>
      </c>
      <c r="J9" s="155"/>
      <c r="K9" s="156">
        <f t="shared" si="0"/>
        <v>419.28799999999995</v>
      </c>
    </row>
    <row r="10" spans="2:11" ht="12" customHeight="1" x14ac:dyDescent="0.3">
      <c r="B10" s="157">
        <v>5</v>
      </c>
      <c r="C10" s="324"/>
      <c r="D10" s="158" t="s">
        <v>156</v>
      </c>
      <c r="E10" s="159"/>
      <c r="F10" s="160">
        <v>417.483</v>
      </c>
      <c r="G10" s="161">
        <v>0</v>
      </c>
      <c r="H10" s="160">
        <v>119.458</v>
      </c>
      <c r="I10" s="162">
        <v>0</v>
      </c>
      <c r="J10" s="163"/>
      <c r="K10" s="164">
        <f t="shared" si="0"/>
        <v>536.94100000000003</v>
      </c>
    </row>
    <row r="11" spans="2:11" ht="12" customHeight="1" x14ac:dyDescent="0.3">
      <c r="B11" s="165">
        <v>6</v>
      </c>
      <c r="C11" s="378" t="s">
        <v>157</v>
      </c>
      <c r="D11" s="133" t="s">
        <v>158</v>
      </c>
      <c r="E11" s="134"/>
      <c r="F11" s="135">
        <v>324.173</v>
      </c>
      <c r="G11" s="137">
        <v>86.518000000000001</v>
      </c>
      <c r="H11" s="135">
        <v>214.71799999999999</v>
      </c>
      <c r="I11" s="137">
        <v>0</v>
      </c>
      <c r="J11" s="138">
        <v>9.5410000000000004</v>
      </c>
      <c r="K11" s="139">
        <f t="shared" si="0"/>
        <v>634.95000000000005</v>
      </c>
    </row>
    <row r="12" spans="2:11" ht="12" customHeight="1" x14ac:dyDescent="0.3">
      <c r="B12" s="166">
        <v>7</v>
      </c>
      <c r="C12" s="324"/>
      <c r="D12" s="167" t="s">
        <v>159</v>
      </c>
      <c r="E12" s="168"/>
      <c r="F12" s="169">
        <v>315.82100000000003</v>
      </c>
      <c r="G12" s="170">
        <v>0</v>
      </c>
      <c r="H12" s="169">
        <v>138.589</v>
      </c>
      <c r="I12" s="171">
        <v>11.348000000000001</v>
      </c>
      <c r="J12" s="172"/>
      <c r="K12" s="173">
        <f t="shared" si="0"/>
        <v>465.75800000000004</v>
      </c>
    </row>
    <row r="13" spans="2:11" ht="12" customHeight="1" x14ac:dyDescent="0.3">
      <c r="B13" s="145">
        <v>8</v>
      </c>
      <c r="C13" s="379"/>
      <c r="D13" s="174" t="s">
        <v>160</v>
      </c>
      <c r="E13" s="175"/>
      <c r="F13" s="176">
        <v>331.63499999999999</v>
      </c>
      <c r="G13" s="177">
        <v>9.1</v>
      </c>
      <c r="H13" s="176">
        <v>128.089</v>
      </c>
      <c r="I13" s="178">
        <v>6.05</v>
      </c>
      <c r="J13" s="179"/>
      <c r="K13" s="180">
        <f t="shared" si="0"/>
        <v>474.87400000000002</v>
      </c>
    </row>
    <row r="14" spans="2:11" ht="12" customHeight="1" x14ac:dyDescent="0.3">
      <c r="B14" s="165">
        <v>9</v>
      </c>
      <c r="C14" s="378" t="s">
        <v>161</v>
      </c>
      <c r="D14" s="133" t="s">
        <v>162</v>
      </c>
      <c r="E14" s="134"/>
      <c r="F14" s="135">
        <v>281.36500000000001</v>
      </c>
      <c r="G14" s="181">
        <v>7.1</v>
      </c>
      <c r="H14" s="135">
        <v>70.2</v>
      </c>
      <c r="I14" s="137">
        <v>36.975000000000001</v>
      </c>
      <c r="J14" s="138"/>
      <c r="K14" s="139">
        <f t="shared" si="0"/>
        <v>395.64000000000004</v>
      </c>
    </row>
    <row r="15" spans="2:11" ht="12" customHeight="1" x14ac:dyDescent="0.3">
      <c r="B15" s="166">
        <v>10</v>
      </c>
      <c r="C15" s="324"/>
      <c r="D15" s="167" t="s">
        <v>163</v>
      </c>
      <c r="E15" s="168"/>
      <c r="F15" s="169">
        <v>95.891000000000005</v>
      </c>
      <c r="G15" s="171">
        <v>102.973</v>
      </c>
      <c r="H15" s="169">
        <v>176.37899999999999</v>
      </c>
      <c r="I15" s="171">
        <v>26.748000000000001</v>
      </c>
      <c r="J15" s="172"/>
      <c r="K15" s="173">
        <f t="shared" si="0"/>
        <v>401.99099999999999</v>
      </c>
    </row>
    <row r="16" spans="2:11" ht="12" customHeight="1" x14ac:dyDescent="0.3">
      <c r="B16" s="140">
        <v>11</v>
      </c>
      <c r="C16" s="324"/>
      <c r="D16" s="167" t="s">
        <v>164</v>
      </c>
      <c r="E16" s="168"/>
      <c r="F16" s="169">
        <v>202.76400000000001</v>
      </c>
      <c r="G16" s="171">
        <v>0</v>
      </c>
      <c r="H16" s="169">
        <v>26.364000000000001</v>
      </c>
      <c r="I16" s="171">
        <v>31.991</v>
      </c>
      <c r="J16" s="172"/>
      <c r="K16" s="173">
        <f t="shared" si="0"/>
        <v>261.11900000000003</v>
      </c>
    </row>
    <row r="17" spans="2:11" ht="12" customHeight="1" x14ac:dyDescent="0.3">
      <c r="B17" s="145">
        <v>12</v>
      </c>
      <c r="C17" s="379"/>
      <c r="D17" s="174" t="s">
        <v>165</v>
      </c>
      <c r="E17" s="175">
        <v>49.28</v>
      </c>
      <c r="F17" s="176"/>
      <c r="G17" s="178"/>
      <c r="H17" s="176"/>
      <c r="I17" s="178"/>
      <c r="J17" s="179"/>
      <c r="K17" s="180">
        <f t="shared" si="0"/>
        <v>49.28</v>
      </c>
    </row>
    <row r="18" spans="2:11" ht="12" customHeight="1" x14ac:dyDescent="0.3">
      <c r="B18" s="150">
        <v>13</v>
      </c>
      <c r="C18" s="373" t="s">
        <v>166</v>
      </c>
      <c r="D18" s="151" t="s">
        <v>167</v>
      </c>
      <c r="E18" s="152"/>
      <c r="F18" s="182">
        <v>48.927999999999997</v>
      </c>
      <c r="G18" s="183" t="s">
        <v>168</v>
      </c>
      <c r="H18" s="184" t="s">
        <v>168</v>
      </c>
      <c r="I18" s="183" t="s">
        <v>168</v>
      </c>
      <c r="J18" s="184" t="s">
        <v>168</v>
      </c>
      <c r="K18" s="156">
        <f t="shared" si="0"/>
        <v>48.927999999999997</v>
      </c>
    </row>
    <row r="19" spans="2:11" ht="12" customHeight="1" x14ac:dyDescent="0.3">
      <c r="B19" s="157">
        <v>14</v>
      </c>
      <c r="C19" s="324"/>
      <c r="D19" s="158" t="s">
        <v>169</v>
      </c>
      <c r="E19" s="159"/>
      <c r="F19" s="185">
        <v>210.17699999999999</v>
      </c>
      <c r="G19" s="186" t="s">
        <v>168</v>
      </c>
      <c r="H19" s="187">
        <v>238.96899999999999</v>
      </c>
      <c r="I19" s="186">
        <v>65.001000000000005</v>
      </c>
      <c r="J19" s="187">
        <v>95.908000000000001</v>
      </c>
      <c r="K19" s="188">
        <f t="shared" si="0"/>
        <v>610.05499999999995</v>
      </c>
    </row>
    <row r="20" spans="2:11" ht="12" customHeight="1" x14ac:dyDescent="0.3">
      <c r="B20" s="189">
        <v>15</v>
      </c>
      <c r="C20" s="190" t="s">
        <v>170</v>
      </c>
      <c r="D20" s="191" t="s">
        <v>171</v>
      </c>
      <c r="E20" s="192"/>
      <c r="F20" s="193">
        <v>79.341999999999999</v>
      </c>
      <c r="G20" s="194" t="s">
        <v>168</v>
      </c>
      <c r="H20" s="195">
        <v>21.885999999999999</v>
      </c>
      <c r="I20" s="194">
        <v>119.398</v>
      </c>
      <c r="J20" s="195">
        <v>7.7080000000000002</v>
      </c>
      <c r="K20" s="196">
        <f t="shared" si="0"/>
        <v>228.33399999999997</v>
      </c>
    </row>
    <row r="21" spans="2:11" ht="12" customHeight="1" x14ac:dyDescent="0.3">
      <c r="B21" s="150">
        <v>16</v>
      </c>
      <c r="C21" s="373" t="s">
        <v>172</v>
      </c>
      <c r="D21" s="151" t="s">
        <v>173</v>
      </c>
      <c r="E21" s="152"/>
      <c r="F21" s="182">
        <v>360.65800000000002</v>
      </c>
      <c r="G21" s="183" t="s">
        <v>168</v>
      </c>
      <c r="H21" s="184">
        <v>186.60499999999999</v>
      </c>
      <c r="I21" s="183" t="s">
        <v>168</v>
      </c>
      <c r="J21" s="184" t="s">
        <v>168</v>
      </c>
      <c r="K21" s="197">
        <f t="shared" si="0"/>
        <v>547.26300000000003</v>
      </c>
    </row>
    <row r="22" spans="2:11" ht="12" customHeight="1" x14ac:dyDescent="0.3">
      <c r="B22" s="140">
        <v>17</v>
      </c>
      <c r="C22" s="324"/>
      <c r="D22" s="167" t="s">
        <v>174</v>
      </c>
      <c r="E22" s="168"/>
      <c r="F22" s="198">
        <v>315.23099999999999</v>
      </c>
      <c r="G22" s="199" t="s">
        <v>168</v>
      </c>
      <c r="H22" s="200" t="s">
        <v>168</v>
      </c>
      <c r="I22" s="199" t="s">
        <v>168</v>
      </c>
      <c r="J22" s="200" t="s">
        <v>168</v>
      </c>
      <c r="K22" s="201">
        <f t="shared" si="0"/>
        <v>315.23099999999999</v>
      </c>
    </row>
    <row r="23" spans="2:11" ht="12" customHeight="1" x14ac:dyDescent="0.3">
      <c r="B23" s="157">
        <v>18</v>
      </c>
      <c r="C23" s="324"/>
      <c r="D23" s="202" t="s">
        <v>175</v>
      </c>
      <c r="E23" s="203"/>
      <c r="F23" s="204">
        <v>46.8</v>
      </c>
      <c r="G23" s="203"/>
      <c r="H23" s="204"/>
      <c r="I23" s="203"/>
      <c r="J23" s="204"/>
      <c r="K23" s="205">
        <f t="shared" si="0"/>
        <v>46.8</v>
      </c>
    </row>
    <row r="24" spans="2:11" ht="12" customHeight="1" x14ac:dyDescent="0.3">
      <c r="B24" s="206">
        <v>19</v>
      </c>
      <c r="C24" s="207"/>
      <c r="D24" s="208" t="s">
        <v>176</v>
      </c>
      <c r="E24" s="209"/>
      <c r="F24" s="210">
        <v>26</v>
      </c>
      <c r="G24" s="209"/>
      <c r="H24" s="210"/>
      <c r="I24" s="209"/>
      <c r="J24" s="210"/>
      <c r="K24" s="211">
        <f t="shared" si="0"/>
        <v>26</v>
      </c>
    </row>
    <row r="25" spans="2:11" ht="12" customHeight="1" x14ac:dyDescent="0.25">
      <c r="B25" s="374" t="s">
        <v>149</v>
      </c>
      <c r="C25" s="375"/>
      <c r="D25" s="376"/>
      <c r="E25" s="212">
        <f t="shared" ref="E25:K25" si="1">SUM(E6:E24)</f>
        <v>60.88</v>
      </c>
      <c r="F25" s="213">
        <f t="shared" si="1"/>
        <v>4035.0770000000002</v>
      </c>
      <c r="G25" s="214">
        <f t="shared" si="1"/>
        <v>208.34100000000001</v>
      </c>
      <c r="H25" s="213">
        <f t="shared" si="1"/>
        <v>1493.2819999999999</v>
      </c>
      <c r="I25" s="214">
        <f t="shared" si="1"/>
        <v>310.96100000000001</v>
      </c>
      <c r="J25" s="213">
        <f t="shared" si="1"/>
        <v>113.157</v>
      </c>
      <c r="K25" s="215">
        <f t="shared" si="1"/>
        <v>6221.6979999999994</v>
      </c>
    </row>
    <row r="26" spans="2:11" ht="12" customHeight="1" x14ac:dyDescent="0.35">
      <c r="B26" s="216"/>
      <c r="C26" s="216"/>
      <c r="D26" s="217"/>
      <c r="E26" s="216"/>
      <c r="F26" s="216"/>
      <c r="G26" s="216"/>
      <c r="H26" s="216"/>
      <c r="I26" s="216"/>
      <c r="J26" s="218"/>
      <c r="K26" s="128"/>
    </row>
    <row r="27" spans="2:11" ht="12" customHeight="1" x14ac:dyDescent="0.25"/>
    <row r="28" spans="2:11" ht="12" customHeight="1" x14ac:dyDescent="0.25"/>
    <row r="29" spans="2:11" ht="12" customHeight="1" x14ac:dyDescent="0.25"/>
    <row r="30" spans="2:11" ht="12" customHeight="1" x14ac:dyDescent="0.25"/>
    <row r="31" spans="2:11" ht="12" customHeight="1" x14ac:dyDescent="0.25"/>
    <row r="32" spans="2:11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C18:C19"/>
    <mergeCell ref="C21:C23"/>
    <mergeCell ref="B25:D25"/>
    <mergeCell ref="B3:J3"/>
    <mergeCell ref="C6:C8"/>
    <mergeCell ref="C9:C10"/>
    <mergeCell ref="C11:C13"/>
    <mergeCell ref="C14:C17"/>
  </mergeCells>
  <pageMargins left="0.7" right="0.7" top="0.75" bottom="0.75" header="0" footer="0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1000"/>
  <sheetViews>
    <sheetView workbookViewId="0"/>
  </sheetViews>
  <sheetFormatPr defaultColWidth="12.6328125" defaultRowHeight="15" customHeight="1" x14ac:dyDescent="0.25"/>
  <cols>
    <col min="1" max="1" width="8.6328125" customWidth="1"/>
    <col min="2" max="2" width="11.453125" customWidth="1"/>
    <col min="3" max="3" width="8.6328125" customWidth="1"/>
    <col min="4" max="4" width="10.90625" customWidth="1"/>
    <col min="5" max="8" width="8.6328125" customWidth="1"/>
    <col min="9" max="9" width="56.90625" customWidth="1"/>
    <col min="10" max="10" width="8.6328125" customWidth="1"/>
    <col min="11" max="11" width="19" customWidth="1"/>
    <col min="12" max="12" width="8.6328125" customWidth="1"/>
    <col min="13" max="13" width="9.90625" customWidth="1"/>
    <col min="14" max="17" width="8.6328125" customWidth="1"/>
    <col min="18" max="18" width="46.90625" customWidth="1"/>
    <col min="19" max="19" width="8.6328125" customWidth="1"/>
    <col min="20" max="20" width="16.08984375" customWidth="1"/>
    <col min="21" max="38" width="8.6328125" customWidth="1"/>
    <col min="39" max="39" width="11" customWidth="1"/>
  </cols>
  <sheetData>
    <row r="1" spans="1:39" ht="12" customHeight="1" x14ac:dyDescent="0.25">
      <c r="I1" s="219"/>
    </row>
    <row r="2" spans="1:39" ht="12" customHeight="1" x14ac:dyDescent="0.3">
      <c r="B2" s="220" t="s">
        <v>177</v>
      </c>
      <c r="I2" s="219"/>
      <c r="K2" s="221" t="s">
        <v>178</v>
      </c>
      <c r="T2" s="220" t="s">
        <v>179</v>
      </c>
    </row>
    <row r="3" spans="1:39" ht="12" customHeight="1" x14ac:dyDescent="0.25">
      <c r="B3" s="222" t="s">
        <v>180</v>
      </c>
      <c r="C3" s="222" t="s">
        <v>181</v>
      </c>
      <c r="D3" s="222" t="s">
        <v>182</v>
      </c>
      <c r="E3" s="222" t="s">
        <v>183</v>
      </c>
      <c r="F3" s="222" t="s">
        <v>184</v>
      </c>
      <c r="G3" s="222" t="s">
        <v>185</v>
      </c>
      <c r="H3" s="222" t="s">
        <v>186</v>
      </c>
      <c r="I3" s="223" t="s">
        <v>187</v>
      </c>
      <c r="K3" s="222" t="s">
        <v>180</v>
      </c>
      <c r="L3" s="222" t="s">
        <v>181</v>
      </c>
      <c r="M3" s="222" t="s">
        <v>182</v>
      </c>
      <c r="N3" s="222" t="s">
        <v>183</v>
      </c>
      <c r="O3" s="222" t="s">
        <v>184</v>
      </c>
      <c r="P3" s="222" t="s">
        <v>185</v>
      </c>
      <c r="Q3" s="222" t="s">
        <v>186</v>
      </c>
      <c r="R3" s="223" t="s">
        <v>187</v>
      </c>
    </row>
    <row r="4" spans="1:39" ht="12" customHeight="1" x14ac:dyDescent="0.3">
      <c r="A4" s="220" t="s">
        <v>188</v>
      </c>
      <c r="B4" s="224" t="s">
        <v>189</v>
      </c>
      <c r="C4" s="225"/>
      <c r="D4" s="226">
        <f>2.8+(7.5-4.7)</f>
        <v>5.6</v>
      </c>
      <c r="E4" s="225"/>
      <c r="F4" s="225"/>
      <c r="G4" s="225"/>
      <c r="H4" s="225"/>
      <c r="I4" s="227" t="s">
        <v>190</v>
      </c>
      <c r="K4" s="224" t="s">
        <v>189</v>
      </c>
      <c r="L4" s="225"/>
      <c r="M4" s="228">
        <f>19.365+17.454</f>
        <v>36.819000000000003</v>
      </c>
      <c r="N4" s="225"/>
      <c r="O4" s="225"/>
      <c r="P4" s="225"/>
      <c r="Q4" s="225"/>
      <c r="R4" s="227" t="s">
        <v>191</v>
      </c>
      <c r="S4" s="220" t="s">
        <v>188</v>
      </c>
      <c r="T4" s="229" t="s">
        <v>192</v>
      </c>
      <c r="U4" s="220">
        <v>99.808499999999995</v>
      </c>
      <c r="V4" s="220" t="s">
        <v>30</v>
      </c>
    </row>
    <row r="5" spans="1:39" ht="57" customHeight="1" x14ac:dyDescent="0.3">
      <c r="B5" s="224" t="s">
        <v>193</v>
      </c>
      <c r="C5" s="225"/>
      <c r="D5" s="230"/>
      <c r="E5" s="225"/>
      <c r="F5" s="225"/>
      <c r="G5" s="225"/>
      <c r="H5" s="225"/>
      <c r="I5" s="227"/>
      <c r="K5" s="224" t="s">
        <v>193</v>
      </c>
      <c r="L5" s="225"/>
      <c r="M5" s="231">
        <v>50.878</v>
      </c>
      <c r="N5" s="225"/>
      <c r="O5" s="225"/>
      <c r="P5" s="225"/>
      <c r="Q5" s="225"/>
      <c r="R5" s="227" t="s">
        <v>194</v>
      </c>
      <c r="S5" s="220" t="s">
        <v>188</v>
      </c>
      <c r="T5" s="229" t="s">
        <v>195</v>
      </c>
      <c r="U5" s="220">
        <f>41.275+0.495+3.345+1.294+0.35+37.638</f>
        <v>84.396999999999991</v>
      </c>
      <c r="V5" s="220" t="s">
        <v>30</v>
      </c>
      <c r="AA5" s="384" t="s">
        <v>196</v>
      </c>
      <c r="AB5" s="386" t="s">
        <v>197</v>
      </c>
      <c r="AC5" s="386" t="s">
        <v>198</v>
      </c>
      <c r="AD5" s="232" t="s">
        <v>199</v>
      </c>
      <c r="AE5" s="387" t="s">
        <v>200</v>
      </c>
      <c r="AF5" s="387" t="s">
        <v>201</v>
      </c>
    </row>
    <row r="6" spans="1:39" ht="26.25" customHeight="1" x14ac:dyDescent="0.3">
      <c r="B6" s="224" t="s">
        <v>202</v>
      </c>
      <c r="C6" s="225"/>
      <c r="D6" s="230"/>
      <c r="E6" s="225"/>
      <c r="F6" s="225"/>
      <c r="G6" s="225"/>
      <c r="H6" s="225"/>
      <c r="I6" s="227"/>
      <c r="K6" s="224" t="s">
        <v>202</v>
      </c>
      <c r="L6" s="225"/>
      <c r="M6" s="225"/>
      <c r="N6" s="225"/>
      <c r="O6" s="225"/>
      <c r="P6" s="225"/>
      <c r="Q6" s="225"/>
      <c r="R6" s="227"/>
      <c r="T6" s="229" t="s">
        <v>203</v>
      </c>
      <c r="U6" s="220">
        <f>36.819+50.878+10.732+86.26+18+35+21+97+25.827</f>
        <v>381.51600000000002</v>
      </c>
      <c r="AA6" s="385"/>
      <c r="AB6" s="385"/>
      <c r="AC6" s="385"/>
      <c r="AD6" s="233" t="s">
        <v>204</v>
      </c>
      <c r="AE6" s="385"/>
      <c r="AF6" s="385"/>
    </row>
    <row r="7" spans="1:39" ht="89.25" customHeight="1" x14ac:dyDescent="0.3">
      <c r="A7" s="220" t="s">
        <v>188</v>
      </c>
      <c r="B7" s="224" t="s">
        <v>205</v>
      </c>
      <c r="C7" s="225"/>
      <c r="D7" s="230">
        <v>3.2130000000000001</v>
      </c>
      <c r="E7" s="225"/>
      <c r="F7" s="225"/>
      <c r="G7" s="225"/>
      <c r="H7" s="225"/>
      <c r="I7" s="227" t="s">
        <v>206</v>
      </c>
      <c r="K7" s="224" t="s">
        <v>205</v>
      </c>
      <c r="L7" s="225"/>
      <c r="M7" s="225">
        <f>41.275+10.732</f>
        <v>52.006999999999998</v>
      </c>
      <c r="N7" s="225"/>
      <c r="O7" s="225"/>
      <c r="P7" s="225"/>
      <c r="Q7" s="225"/>
      <c r="R7" s="227" t="s">
        <v>207</v>
      </c>
      <c r="S7" s="220" t="s">
        <v>188</v>
      </c>
      <c r="U7" s="234">
        <f>SUM(U4:U6)</f>
        <v>565.72149999999999</v>
      </c>
      <c r="AA7" s="388" t="s">
        <v>208</v>
      </c>
      <c r="AB7" s="389"/>
      <c r="AC7" s="389"/>
      <c r="AD7" s="389"/>
      <c r="AE7" s="389"/>
      <c r="AF7" s="390"/>
    </row>
    <row r="8" spans="1:39" ht="12" customHeight="1" x14ac:dyDescent="0.35">
      <c r="A8" s="220" t="s">
        <v>188</v>
      </c>
      <c r="B8" s="224" t="s">
        <v>209</v>
      </c>
      <c r="C8" s="225"/>
      <c r="D8" s="230">
        <f>4.2+5.6</f>
        <v>9.8000000000000007</v>
      </c>
      <c r="E8" s="225"/>
      <c r="F8" s="225"/>
      <c r="G8" s="225"/>
      <c r="H8" s="225"/>
      <c r="I8" s="227" t="s">
        <v>210</v>
      </c>
      <c r="K8" s="224" t="s">
        <v>209</v>
      </c>
      <c r="L8" s="225"/>
      <c r="M8" s="235">
        <v>86.26</v>
      </c>
      <c r="N8" s="225"/>
      <c r="O8" s="225"/>
      <c r="P8" s="225"/>
      <c r="Q8" s="225"/>
      <c r="R8" s="227" t="s">
        <v>211</v>
      </c>
      <c r="S8" s="220" t="s">
        <v>188</v>
      </c>
      <c r="AA8" s="236">
        <v>1</v>
      </c>
      <c r="AB8" s="236" t="s">
        <v>212</v>
      </c>
      <c r="AC8" s="237" t="s">
        <v>213</v>
      </c>
      <c r="AD8" s="238">
        <v>35</v>
      </c>
      <c r="AE8" s="239">
        <v>1</v>
      </c>
      <c r="AF8" s="240"/>
      <c r="AK8" s="220">
        <f>SUM(AD8:AD23)</f>
        <v>609.00249999999994</v>
      </c>
      <c r="AL8" s="220">
        <f>AD16+AD17</f>
        <v>1.2135</v>
      </c>
      <c r="AM8" s="128">
        <f>AK8-AL8</f>
        <v>607.78899999999999</v>
      </c>
    </row>
    <row r="9" spans="1:39" ht="27" customHeight="1" x14ac:dyDescent="0.25">
      <c r="B9" s="224" t="s">
        <v>214</v>
      </c>
      <c r="C9" s="225"/>
      <c r="D9" s="230"/>
      <c r="E9" s="225"/>
      <c r="F9" s="225"/>
      <c r="G9" s="225"/>
      <c r="H9" s="225"/>
      <c r="I9" s="227"/>
      <c r="K9" s="224" t="s">
        <v>214</v>
      </c>
      <c r="L9" s="225"/>
      <c r="M9" s="225"/>
      <c r="N9" s="225"/>
      <c r="O9" s="225"/>
      <c r="P9" s="225"/>
      <c r="Q9" s="225"/>
      <c r="R9" s="227"/>
      <c r="AA9" s="236">
        <v>2</v>
      </c>
      <c r="AB9" s="236" t="s">
        <v>215</v>
      </c>
      <c r="AC9" s="237" t="s">
        <v>213</v>
      </c>
      <c r="AD9" s="238">
        <v>18</v>
      </c>
      <c r="AE9" s="239">
        <v>1</v>
      </c>
      <c r="AF9" s="240"/>
    </row>
    <row r="10" spans="1:39" ht="24.75" customHeight="1" x14ac:dyDescent="0.25">
      <c r="B10" s="224" t="s">
        <v>216</v>
      </c>
      <c r="C10" s="225"/>
      <c r="D10" s="230"/>
      <c r="E10" s="225"/>
      <c r="F10" s="225"/>
      <c r="G10" s="225"/>
      <c r="H10" s="225"/>
      <c r="I10" s="227"/>
      <c r="K10" s="224" t="s">
        <v>216</v>
      </c>
      <c r="L10" s="225"/>
      <c r="M10" s="225"/>
      <c r="N10" s="225"/>
      <c r="O10" s="225"/>
      <c r="P10" s="225"/>
      <c r="Q10" s="225"/>
      <c r="R10" s="227"/>
      <c r="AA10" s="236">
        <v>3</v>
      </c>
      <c r="AB10" s="236" t="s">
        <v>217</v>
      </c>
      <c r="AC10" s="237" t="s">
        <v>213</v>
      </c>
      <c r="AD10" s="238">
        <v>21</v>
      </c>
      <c r="AE10" s="239">
        <v>1</v>
      </c>
      <c r="AF10" s="240"/>
    </row>
    <row r="11" spans="1:39" ht="163.5" customHeight="1" x14ac:dyDescent="0.25">
      <c r="A11" s="220" t="s">
        <v>188</v>
      </c>
      <c r="B11" s="224" t="s">
        <v>218</v>
      </c>
      <c r="C11" s="225"/>
      <c r="D11" s="230">
        <v>27.805</v>
      </c>
      <c r="E11" s="225"/>
      <c r="F11" s="225"/>
      <c r="G11" s="225"/>
      <c r="H11" s="225"/>
      <c r="I11" s="227" t="s">
        <v>219</v>
      </c>
      <c r="K11" s="224" t="s">
        <v>218</v>
      </c>
      <c r="L11" s="225"/>
      <c r="M11" s="225">
        <v>18</v>
      </c>
      <c r="N11" s="225">
        <f>0.495+3.345</f>
        <v>3.8400000000000003</v>
      </c>
      <c r="O11" s="225"/>
      <c r="P11" s="225"/>
      <c r="Q11" s="225"/>
      <c r="R11" s="227" t="s">
        <v>220</v>
      </c>
      <c r="S11" s="220" t="s">
        <v>188</v>
      </c>
      <c r="AA11" s="236">
        <v>4</v>
      </c>
      <c r="AB11" s="236" t="s">
        <v>221</v>
      </c>
      <c r="AC11" s="237" t="s">
        <v>213</v>
      </c>
      <c r="AD11" s="238">
        <v>25.827000000000002</v>
      </c>
      <c r="AE11" s="239">
        <v>1</v>
      </c>
      <c r="AF11" s="240"/>
    </row>
    <row r="12" spans="1:39" ht="129" customHeight="1" x14ac:dyDescent="0.25">
      <c r="B12" s="224" t="s">
        <v>222</v>
      </c>
      <c r="C12" s="225"/>
      <c r="D12" s="230"/>
      <c r="E12" s="225"/>
      <c r="F12" s="225"/>
      <c r="G12" s="225"/>
      <c r="H12" s="225"/>
      <c r="I12" s="227"/>
      <c r="K12" s="224" t="s">
        <v>222</v>
      </c>
      <c r="L12" s="225"/>
      <c r="M12" s="225">
        <f>35</f>
        <v>35</v>
      </c>
      <c r="N12" s="225"/>
      <c r="O12" s="225">
        <v>1.294</v>
      </c>
      <c r="P12" s="225"/>
      <c r="Q12" s="225"/>
      <c r="R12" s="227" t="s">
        <v>223</v>
      </c>
      <c r="S12" s="220" t="s">
        <v>188</v>
      </c>
      <c r="AA12" s="236">
        <v>5</v>
      </c>
      <c r="AB12" s="236" t="s">
        <v>224</v>
      </c>
      <c r="AC12" s="237" t="s">
        <v>213</v>
      </c>
      <c r="AD12" s="238">
        <v>19.364999999999998</v>
      </c>
      <c r="AE12" s="239">
        <v>1</v>
      </c>
      <c r="AF12" s="240"/>
    </row>
    <row r="13" spans="1:39" ht="12" customHeight="1" x14ac:dyDescent="0.25">
      <c r="A13" s="220" t="s">
        <v>188</v>
      </c>
      <c r="B13" s="224" t="s">
        <v>225</v>
      </c>
      <c r="C13" s="225"/>
      <c r="D13" s="226">
        <f>33+24.8</f>
        <v>57.8</v>
      </c>
      <c r="E13" s="225"/>
      <c r="F13" s="225"/>
      <c r="G13" s="225"/>
      <c r="H13" s="225"/>
      <c r="I13" s="241" t="s">
        <v>226</v>
      </c>
      <c r="K13" s="224" t="s">
        <v>225</v>
      </c>
      <c r="L13" s="225"/>
      <c r="M13" s="242">
        <f>21+97+0.35</f>
        <v>118.35</v>
      </c>
      <c r="N13" s="225"/>
      <c r="O13" s="225"/>
      <c r="P13" s="225"/>
      <c r="Q13" s="225"/>
      <c r="R13" s="243" t="s">
        <v>227</v>
      </c>
      <c r="S13" s="220" t="s">
        <v>188</v>
      </c>
      <c r="AA13" s="236">
        <v>6</v>
      </c>
      <c r="AB13" s="236" t="s">
        <v>228</v>
      </c>
      <c r="AC13" s="237" t="s">
        <v>213</v>
      </c>
      <c r="AD13" s="238">
        <v>17.454000000000001</v>
      </c>
      <c r="AE13" s="239">
        <v>1</v>
      </c>
      <c r="AF13" s="240"/>
    </row>
    <row r="14" spans="1:39" ht="12" customHeight="1" x14ac:dyDescent="0.25">
      <c r="B14" s="224" t="s">
        <v>229</v>
      </c>
      <c r="C14" s="225"/>
      <c r="D14" s="225"/>
      <c r="E14" s="225"/>
      <c r="F14" s="225"/>
      <c r="G14" s="225"/>
      <c r="H14" s="225"/>
      <c r="I14" s="227"/>
      <c r="K14" s="224" t="s">
        <v>229</v>
      </c>
      <c r="L14" s="225"/>
      <c r="M14" s="225">
        <v>26.859000000000002</v>
      </c>
      <c r="N14" s="225"/>
      <c r="O14" s="225"/>
      <c r="P14" s="225"/>
      <c r="Q14" s="225"/>
      <c r="R14" s="227" t="s">
        <v>230</v>
      </c>
      <c r="AA14" s="236">
        <v>7</v>
      </c>
      <c r="AB14" s="236" t="s">
        <v>231</v>
      </c>
      <c r="AC14" s="237" t="s">
        <v>213</v>
      </c>
      <c r="AD14" s="237">
        <v>184.20500000000001</v>
      </c>
      <c r="AE14" s="239">
        <v>1</v>
      </c>
      <c r="AF14" s="240"/>
    </row>
    <row r="15" spans="1:39" ht="12" customHeight="1" x14ac:dyDescent="0.25">
      <c r="B15" s="224" t="s">
        <v>232</v>
      </c>
      <c r="C15" s="225"/>
      <c r="D15" s="225"/>
      <c r="E15" s="225"/>
      <c r="F15" s="225"/>
      <c r="G15" s="225"/>
      <c r="H15" s="225"/>
      <c r="I15" s="227"/>
      <c r="K15" s="224" t="s">
        <v>232</v>
      </c>
      <c r="L15" s="225"/>
      <c r="M15" s="225">
        <f>25.827+15.209+37.638</f>
        <v>78.674000000000007</v>
      </c>
      <c r="N15" s="225"/>
      <c r="O15" s="225"/>
      <c r="P15" s="225"/>
      <c r="Q15" s="225"/>
      <c r="R15" s="227" t="s">
        <v>233</v>
      </c>
      <c r="S15" s="220" t="s">
        <v>188</v>
      </c>
      <c r="T15" s="244" t="s">
        <v>234</v>
      </c>
      <c r="AA15" s="236">
        <v>8</v>
      </c>
      <c r="AB15" s="236" t="s">
        <v>235</v>
      </c>
      <c r="AC15" s="237" t="s">
        <v>213</v>
      </c>
      <c r="AD15" s="238">
        <v>10.731999999999999</v>
      </c>
      <c r="AE15" s="239">
        <v>1</v>
      </c>
      <c r="AF15" s="240"/>
    </row>
    <row r="16" spans="1:39" ht="12" customHeight="1" x14ac:dyDescent="0.25">
      <c r="B16" s="224" t="s">
        <v>236</v>
      </c>
      <c r="C16" s="225"/>
      <c r="D16" s="225"/>
      <c r="E16" s="225"/>
      <c r="F16" s="225"/>
      <c r="G16" s="225"/>
      <c r="H16" s="225"/>
      <c r="I16" s="227"/>
      <c r="K16" s="224" t="s">
        <v>236</v>
      </c>
      <c r="L16" s="225"/>
      <c r="M16" s="225"/>
      <c r="N16" s="225"/>
      <c r="O16" s="225"/>
      <c r="P16" s="225"/>
      <c r="Q16" s="225"/>
      <c r="R16" s="227"/>
      <c r="AA16" s="236">
        <v>9</v>
      </c>
      <c r="AB16" s="236" t="s">
        <v>237</v>
      </c>
      <c r="AC16" s="237" t="s">
        <v>213</v>
      </c>
      <c r="AD16" s="237">
        <v>1.35E-2</v>
      </c>
      <c r="AE16" s="239">
        <v>1</v>
      </c>
      <c r="AF16" s="240"/>
    </row>
    <row r="17" spans="2:32" ht="12" customHeight="1" x14ac:dyDescent="0.35">
      <c r="B17" s="224" t="s">
        <v>238</v>
      </c>
      <c r="C17" s="245"/>
      <c r="D17" s="245"/>
      <c r="E17" s="245"/>
      <c r="F17" s="245"/>
      <c r="G17" s="245"/>
      <c r="H17" s="245"/>
      <c r="I17" s="227"/>
      <c r="K17" s="224" t="s">
        <v>238</v>
      </c>
      <c r="L17" s="245"/>
      <c r="M17" s="245"/>
      <c r="N17" s="245"/>
      <c r="O17" s="245"/>
      <c r="P17" s="245"/>
      <c r="Q17" s="245"/>
      <c r="R17" s="227"/>
      <c r="AA17" s="236">
        <v>10</v>
      </c>
      <c r="AB17" s="236" t="s">
        <v>239</v>
      </c>
      <c r="AC17" s="237" t="s">
        <v>213</v>
      </c>
      <c r="AD17" s="237">
        <v>1.2</v>
      </c>
      <c r="AE17" s="239">
        <v>1</v>
      </c>
      <c r="AF17" s="240"/>
    </row>
    <row r="18" spans="2:32" ht="21" customHeight="1" x14ac:dyDescent="0.35">
      <c r="B18" s="224" t="s">
        <v>240</v>
      </c>
      <c r="C18" s="245"/>
      <c r="D18" s="245"/>
      <c r="E18" s="245"/>
      <c r="F18" s="245"/>
      <c r="G18" s="245"/>
      <c r="H18" s="245"/>
      <c r="I18" s="227"/>
      <c r="K18" s="224" t="s">
        <v>240</v>
      </c>
      <c r="L18" s="245"/>
      <c r="M18" s="245"/>
      <c r="N18" s="245"/>
      <c r="O18" s="245"/>
      <c r="P18" s="245"/>
      <c r="Q18" s="245"/>
      <c r="R18" s="227"/>
      <c r="AA18" s="236">
        <v>1</v>
      </c>
      <c r="AB18" s="236" t="s">
        <v>241</v>
      </c>
      <c r="AC18" s="237" t="s">
        <v>213</v>
      </c>
      <c r="AD18" s="238">
        <v>86.26</v>
      </c>
      <c r="AE18" s="239">
        <v>1</v>
      </c>
      <c r="AF18" s="240"/>
    </row>
    <row r="19" spans="2:32" ht="12" customHeight="1" x14ac:dyDescent="0.35">
      <c r="B19" s="246" t="s">
        <v>242</v>
      </c>
      <c r="C19" s="247"/>
      <c r="D19" s="225"/>
      <c r="E19" s="247"/>
      <c r="F19" s="247"/>
      <c r="G19" s="247"/>
      <c r="H19" s="247"/>
      <c r="I19" s="248"/>
      <c r="K19" s="246" t="s">
        <v>242</v>
      </c>
      <c r="L19" s="247"/>
      <c r="M19" s="225"/>
      <c r="N19" s="247"/>
      <c r="O19" s="247"/>
      <c r="P19" s="247"/>
      <c r="Q19" s="247"/>
      <c r="R19" s="248"/>
      <c r="AA19" s="236">
        <v>2</v>
      </c>
      <c r="AB19" s="236" t="s">
        <v>243</v>
      </c>
      <c r="AC19" s="237" t="s">
        <v>213</v>
      </c>
      <c r="AD19" s="238">
        <v>50.878</v>
      </c>
      <c r="AE19" s="239">
        <v>1</v>
      </c>
      <c r="AF19" s="249" t="s">
        <v>24</v>
      </c>
    </row>
    <row r="20" spans="2:32" ht="12" customHeight="1" x14ac:dyDescent="0.35">
      <c r="B20" s="380" t="s">
        <v>244</v>
      </c>
      <c r="C20" s="247">
        <f t="shared" ref="C20:H20" si="0">SUM(C4:C19)</f>
        <v>0</v>
      </c>
      <c r="D20" s="250">
        <f t="shared" si="0"/>
        <v>104.21799999999999</v>
      </c>
      <c r="E20" s="247">
        <f t="shared" si="0"/>
        <v>0</v>
      </c>
      <c r="F20" s="247">
        <f t="shared" si="0"/>
        <v>0</v>
      </c>
      <c r="G20" s="247">
        <f t="shared" si="0"/>
        <v>0</v>
      </c>
      <c r="H20" s="247">
        <f t="shared" si="0"/>
        <v>0</v>
      </c>
      <c r="I20" s="248"/>
      <c r="K20" s="380" t="s">
        <v>244</v>
      </c>
      <c r="L20" s="247">
        <f t="shared" ref="L20:Q20" si="1">SUM(L4:L19)</f>
        <v>0</v>
      </c>
      <c r="M20" s="250">
        <f t="shared" si="1"/>
        <v>502.84699999999998</v>
      </c>
      <c r="N20" s="247">
        <f t="shared" si="1"/>
        <v>3.8400000000000003</v>
      </c>
      <c r="O20" s="247">
        <f t="shared" si="1"/>
        <v>1.294</v>
      </c>
      <c r="P20" s="247">
        <f t="shared" si="1"/>
        <v>0</v>
      </c>
      <c r="Q20" s="247">
        <f t="shared" si="1"/>
        <v>0</v>
      </c>
      <c r="R20" s="248"/>
      <c r="AA20" s="236">
        <v>3</v>
      </c>
      <c r="AB20" s="236" t="s">
        <v>245</v>
      </c>
      <c r="AC20" s="237" t="s">
        <v>213</v>
      </c>
      <c r="AD20" s="238">
        <v>97</v>
      </c>
      <c r="AE20" s="251">
        <v>0.98829999999999996</v>
      </c>
      <c r="AF20" s="249" t="s">
        <v>246</v>
      </c>
    </row>
    <row r="21" spans="2:32" ht="12" customHeight="1" x14ac:dyDescent="0.35">
      <c r="B21" s="329"/>
      <c r="C21" s="381">
        <f>C20+D20</f>
        <v>104.21799999999999</v>
      </c>
      <c r="D21" s="382"/>
      <c r="E21" s="382"/>
      <c r="F21" s="382"/>
      <c r="G21" s="382"/>
      <c r="H21" s="383"/>
      <c r="I21" s="248"/>
      <c r="K21" s="329"/>
      <c r="L21" s="381">
        <f>L20+M20+N20+O20</f>
        <v>507.98099999999994</v>
      </c>
      <c r="M21" s="382"/>
      <c r="N21" s="382"/>
      <c r="O21" s="382"/>
      <c r="P21" s="382"/>
      <c r="Q21" s="383"/>
      <c r="R21" s="248"/>
      <c r="AA21" s="236">
        <v>4</v>
      </c>
      <c r="AB21" s="236" t="s">
        <v>247</v>
      </c>
      <c r="AC21" s="237" t="s">
        <v>213</v>
      </c>
      <c r="AD21" s="238">
        <v>26.859000000000002</v>
      </c>
      <c r="AE21" s="251">
        <v>0.58609999999999995</v>
      </c>
      <c r="AF21" s="249" t="s">
        <v>248</v>
      </c>
    </row>
    <row r="22" spans="2:32" ht="12" customHeight="1" x14ac:dyDescent="0.25">
      <c r="I22" s="219"/>
      <c r="AA22" s="236">
        <v>5</v>
      </c>
      <c r="AB22" s="236" t="s">
        <v>249</v>
      </c>
      <c r="AC22" s="237" t="s">
        <v>213</v>
      </c>
      <c r="AD22" s="237" t="s">
        <v>168</v>
      </c>
      <c r="AE22" s="251">
        <v>2.3500000000000001E-3</v>
      </c>
      <c r="AF22" s="249" t="s">
        <v>250</v>
      </c>
    </row>
    <row r="23" spans="2:32" ht="12" customHeight="1" x14ac:dyDescent="0.25">
      <c r="I23" s="219"/>
      <c r="AA23" s="236">
        <v>6</v>
      </c>
      <c r="AB23" s="236" t="s">
        <v>251</v>
      </c>
      <c r="AC23" s="237" t="s">
        <v>213</v>
      </c>
      <c r="AD23" s="238">
        <v>15.209</v>
      </c>
      <c r="AE23" s="240"/>
      <c r="AF23" s="240"/>
    </row>
    <row r="24" spans="2:32" ht="12" customHeight="1" x14ac:dyDescent="0.25">
      <c r="I24" s="219"/>
    </row>
    <row r="25" spans="2:32" ht="12" customHeight="1" x14ac:dyDescent="0.25">
      <c r="I25" s="219"/>
    </row>
    <row r="26" spans="2:32" ht="12" customHeight="1" x14ac:dyDescent="0.25">
      <c r="I26" s="219"/>
    </row>
    <row r="27" spans="2:32" ht="12" customHeight="1" x14ac:dyDescent="0.25">
      <c r="I27" s="219"/>
      <c r="K27" s="220" t="s">
        <v>252</v>
      </c>
    </row>
    <row r="28" spans="2:32" ht="12" customHeight="1" x14ac:dyDescent="0.25">
      <c r="I28" s="219"/>
      <c r="K28" s="252" t="s">
        <v>253</v>
      </c>
      <c r="L28" s="253" t="s">
        <v>254</v>
      </c>
      <c r="M28" s="254" t="s">
        <v>255</v>
      </c>
      <c r="N28" s="254" t="s">
        <v>256</v>
      </c>
    </row>
    <row r="29" spans="2:32" ht="30.75" customHeight="1" x14ac:dyDescent="0.25">
      <c r="I29" s="219"/>
      <c r="K29" s="255" t="s">
        <v>257</v>
      </c>
      <c r="L29" s="256">
        <v>2095.54</v>
      </c>
      <c r="M29" s="257" t="s">
        <v>258</v>
      </c>
      <c r="N29" s="257" t="s">
        <v>259</v>
      </c>
    </row>
    <row r="30" spans="2:32" ht="27" customHeight="1" x14ac:dyDescent="0.25">
      <c r="I30" s="219"/>
      <c r="K30" s="255" t="s">
        <v>260</v>
      </c>
      <c r="L30" s="257">
        <v>8794.7099999999991</v>
      </c>
      <c r="M30" s="257" t="s">
        <v>261</v>
      </c>
      <c r="N30" s="257" t="s">
        <v>259</v>
      </c>
    </row>
    <row r="31" spans="2:32" ht="12" customHeight="1" x14ac:dyDescent="0.25">
      <c r="I31" s="219"/>
      <c r="K31" s="257" t="s">
        <v>262</v>
      </c>
      <c r="L31" s="257">
        <v>7653.87</v>
      </c>
      <c r="M31" s="257" t="s">
        <v>261</v>
      </c>
      <c r="N31" s="257" t="s">
        <v>259</v>
      </c>
    </row>
    <row r="32" spans="2:32" ht="12" customHeight="1" x14ac:dyDescent="0.25">
      <c r="I32" s="219"/>
      <c r="K32" s="257" t="s">
        <v>263</v>
      </c>
      <c r="L32" s="257">
        <v>6979.49</v>
      </c>
      <c r="M32" s="257" t="s">
        <v>261</v>
      </c>
      <c r="N32" s="257" t="s">
        <v>259</v>
      </c>
    </row>
    <row r="33" spans="9:14" ht="12" customHeight="1" x14ac:dyDescent="0.25">
      <c r="I33" s="219"/>
      <c r="K33" s="258" t="s">
        <v>264</v>
      </c>
      <c r="L33" s="257">
        <v>4368.46</v>
      </c>
      <c r="M33" s="257" t="s">
        <v>265</v>
      </c>
      <c r="N33" s="257" t="s">
        <v>259</v>
      </c>
    </row>
    <row r="34" spans="9:14" ht="12" customHeight="1" x14ac:dyDescent="0.25">
      <c r="I34" s="219"/>
      <c r="K34" s="257"/>
      <c r="L34" s="257"/>
      <c r="M34" s="257"/>
      <c r="N34" s="257"/>
    </row>
    <row r="35" spans="9:14" ht="12" customHeight="1" x14ac:dyDescent="0.25">
      <c r="I35" s="219"/>
      <c r="K35" s="220"/>
      <c r="L35" s="220"/>
      <c r="M35" s="220"/>
      <c r="N35" s="220"/>
    </row>
    <row r="36" spans="9:14" ht="12" customHeight="1" x14ac:dyDescent="0.25">
      <c r="I36" s="219"/>
      <c r="K36" s="220"/>
      <c r="L36" s="220"/>
      <c r="M36" s="220"/>
      <c r="N36" s="220"/>
    </row>
    <row r="37" spans="9:14" ht="12" customHeight="1" x14ac:dyDescent="0.25">
      <c r="I37" s="219"/>
      <c r="K37" s="220"/>
      <c r="L37" s="220"/>
      <c r="M37" s="220"/>
      <c r="N37" s="220"/>
    </row>
    <row r="38" spans="9:14" ht="12" customHeight="1" x14ac:dyDescent="0.25">
      <c r="I38" s="219"/>
      <c r="K38" s="220"/>
      <c r="L38" s="220"/>
      <c r="M38" s="220"/>
      <c r="N38" s="220"/>
    </row>
    <row r="39" spans="9:14" ht="12" customHeight="1" x14ac:dyDescent="0.25">
      <c r="I39" s="219"/>
      <c r="K39" s="220"/>
      <c r="L39" s="220"/>
      <c r="M39" s="220"/>
      <c r="N39" s="220"/>
    </row>
    <row r="40" spans="9:14" ht="12" customHeight="1" x14ac:dyDescent="0.25">
      <c r="I40" s="219"/>
      <c r="K40" s="220"/>
      <c r="L40" s="220"/>
      <c r="M40" s="220"/>
      <c r="N40" s="220"/>
    </row>
    <row r="41" spans="9:14" ht="12" customHeight="1" x14ac:dyDescent="0.25">
      <c r="I41" s="219"/>
      <c r="K41" s="220"/>
      <c r="L41" s="220"/>
      <c r="M41" s="220"/>
      <c r="N41" s="220"/>
    </row>
    <row r="42" spans="9:14" ht="12" customHeight="1" x14ac:dyDescent="0.25">
      <c r="I42" s="219"/>
      <c r="K42" s="220"/>
      <c r="L42" s="220"/>
      <c r="M42" s="220"/>
      <c r="N42" s="220"/>
    </row>
    <row r="43" spans="9:14" ht="12" customHeight="1" x14ac:dyDescent="0.25">
      <c r="I43" s="219"/>
      <c r="K43" s="220"/>
      <c r="L43" s="220"/>
      <c r="M43" s="220"/>
      <c r="N43" s="220"/>
    </row>
    <row r="44" spans="9:14" ht="12" customHeight="1" x14ac:dyDescent="0.25">
      <c r="I44" s="219"/>
      <c r="K44" s="220"/>
      <c r="L44" s="220"/>
      <c r="M44" s="220"/>
      <c r="N44" s="220"/>
    </row>
    <row r="45" spans="9:14" ht="12" customHeight="1" x14ac:dyDescent="0.25">
      <c r="I45" s="219"/>
      <c r="K45" s="220"/>
      <c r="L45" s="220"/>
      <c r="M45" s="220"/>
      <c r="N45" s="220"/>
    </row>
    <row r="46" spans="9:14" ht="12" customHeight="1" x14ac:dyDescent="0.25">
      <c r="I46" s="219"/>
      <c r="K46" s="220"/>
      <c r="L46" s="220"/>
      <c r="M46" s="220"/>
      <c r="N46" s="220"/>
    </row>
    <row r="47" spans="9:14" ht="12" customHeight="1" x14ac:dyDescent="0.25">
      <c r="I47" s="219"/>
      <c r="K47" s="220"/>
      <c r="L47" s="220"/>
      <c r="M47" s="220"/>
      <c r="N47" s="220"/>
    </row>
    <row r="48" spans="9:14" ht="12" customHeight="1" x14ac:dyDescent="0.25">
      <c r="I48" s="219"/>
      <c r="K48" s="220"/>
      <c r="L48" s="220"/>
      <c r="M48" s="220"/>
      <c r="N48" s="220"/>
    </row>
    <row r="49" spans="9:9" ht="12" customHeight="1" x14ac:dyDescent="0.25">
      <c r="I49" s="219"/>
    </row>
    <row r="50" spans="9:9" ht="12" customHeight="1" x14ac:dyDescent="0.25">
      <c r="I50" s="219"/>
    </row>
    <row r="51" spans="9:9" ht="12" customHeight="1" x14ac:dyDescent="0.25">
      <c r="I51" s="219"/>
    </row>
    <row r="52" spans="9:9" ht="12" customHeight="1" x14ac:dyDescent="0.25">
      <c r="I52" s="219"/>
    </row>
    <row r="53" spans="9:9" ht="12" customHeight="1" x14ac:dyDescent="0.25">
      <c r="I53" s="219"/>
    </row>
    <row r="54" spans="9:9" ht="12" customHeight="1" x14ac:dyDescent="0.25">
      <c r="I54" s="219"/>
    </row>
    <row r="55" spans="9:9" ht="12" customHeight="1" x14ac:dyDescent="0.25">
      <c r="I55" s="219"/>
    </row>
    <row r="56" spans="9:9" ht="12" customHeight="1" x14ac:dyDescent="0.25">
      <c r="I56" s="219"/>
    </row>
    <row r="57" spans="9:9" ht="12" customHeight="1" x14ac:dyDescent="0.25">
      <c r="I57" s="219"/>
    </row>
    <row r="58" spans="9:9" ht="12" customHeight="1" x14ac:dyDescent="0.25">
      <c r="I58" s="219"/>
    </row>
    <row r="59" spans="9:9" ht="12" customHeight="1" x14ac:dyDescent="0.25">
      <c r="I59" s="219"/>
    </row>
    <row r="60" spans="9:9" ht="12" customHeight="1" x14ac:dyDescent="0.25">
      <c r="I60" s="219"/>
    </row>
    <row r="61" spans="9:9" ht="12" customHeight="1" x14ac:dyDescent="0.25">
      <c r="I61" s="219"/>
    </row>
    <row r="62" spans="9:9" ht="12" customHeight="1" x14ac:dyDescent="0.25">
      <c r="I62" s="219"/>
    </row>
    <row r="63" spans="9:9" ht="12" customHeight="1" x14ac:dyDescent="0.25">
      <c r="I63" s="219"/>
    </row>
    <row r="64" spans="9:9" ht="12" customHeight="1" x14ac:dyDescent="0.25">
      <c r="I64" s="219"/>
    </row>
    <row r="65" spans="9:9" ht="12" customHeight="1" x14ac:dyDescent="0.25">
      <c r="I65" s="219"/>
    </row>
    <row r="66" spans="9:9" ht="12" customHeight="1" x14ac:dyDescent="0.25">
      <c r="I66" s="219"/>
    </row>
    <row r="67" spans="9:9" ht="12" customHeight="1" x14ac:dyDescent="0.25">
      <c r="I67" s="219"/>
    </row>
    <row r="68" spans="9:9" ht="12" customHeight="1" x14ac:dyDescent="0.25">
      <c r="I68" s="219"/>
    </row>
    <row r="69" spans="9:9" ht="12" customHeight="1" x14ac:dyDescent="0.25">
      <c r="I69" s="219"/>
    </row>
    <row r="70" spans="9:9" ht="12" customHeight="1" x14ac:dyDescent="0.25">
      <c r="I70" s="219"/>
    </row>
    <row r="71" spans="9:9" ht="12" customHeight="1" x14ac:dyDescent="0.25">
      <c r="I71" s="219"/>
    </row>
    <row r="72" spans="9:9" ht="12" customHeight="1" x14ac:dyDescent="0.25">
      <c r="I72" s="219"/>
    </row>
    <row r="73" spans="9:9" ht="12" customHeight="1" x14ac:dyDescent="0.25">
      <c r="I73" s="219"/>
    </row>
    <row r="74" spans="9:9" ht="12" customHeight="1" x14ac:dyDescent="0.25">
      <c r="I74" s="219"/>
    </row>
    <row r="75" spans="9:9" ht="12" customHeight="1" x14ac:dyDescent="0.25">
      <c r="I75" s="219"/>
    </row>
    <row r="76" spans="9:9" ht="12" customHeight="1" x14ac:dyDescent="0.25">
      <c r="I76" s="219"/>
    </row>
    <row r="77" spans="9:9" ht="12" customHeight="1" x14ac:dyDescent="0.25">
      <c r="I77" s="219"/>
    </row>
    <row r="78" spans="9:9" ht="12" customHeight="1" x14ac:dyDescent="0.25">
      <c r="I78" s="219"/>
    </row>
    <row r="79" spans="9:9" ht="12" customHeight="1" x14ac:dyDescent="0.25">
      <c r="I79" s="219"/>
    </row>
    <row r="80" spans="9:9" ht="12" customHeight="1" x14ac:dyDescent="0.25">
      <c r="I80" s="219"/>
    </row>
    <row r="81" spans="9:9" ht="12" customHeight="1" x14ac:dyDescent="0.25">
      <c r="I81" s="219"/>
    </row>
    <row r="82" spans="9:9" ht="12" customHeight="1" x14ac:dyDescent="0.25">
      <c r="I82" s="219"/>
    </row>
    <row r="83" spans="9:9" ht="12" customHeight="1" x14ac:dyDescent="0.25">
      <c r="I83" s="219"/>
    </row>
    <row r="84" spans="9:9" ht="12" customHeight="1" x14ac:dyDescent="0.25">
      <c r="I84" s="219"/>
    </row>
    <row r="85" spans="9:9" ht="12" customHeight="1" x14ac:dyDescent="0.25">
      <c r="I85" s="219"/>
    </row>
    <row r="86" spans="9:9" ht="12" customHeight="1" x14ac:dyDescent="0.25">
      <c r="I86" s="219"/>
    </row>
    <row r="87" spans="9:9" ht="12" customHeight="1" x14ac:dyDescent="0.25">
      <c r="I87" s="219"/>
    </row>
    <row r="88" spans="9:9" ht="12" customHeight="1" x14ac:dyDescent="0.25">
      <c r="I88" s="219"/>
    </row>
    <row r="89" spans="9:9" ht="12" customHeight="1" x14ac:dyDescent="0.25">
      <c r="I89" s="219"/>
    </row>
    <row r="90" spans="9:9" ht="12" customHeight="1" x14ac:dyDescent="0.25">
      <c r="I90" s="219"/>
    </row>
    <row r="91" spans="9:9" ht="12" customHeight="1" x14ac:dyDescent="0.25">
      <c r="I91" s="219"/>
    </row>
    <row r="92" spans="9:9" ht="12" customHeight="1" x14ac:dyDescent="0.25">
      <c r="I92" s="219"/>
    </row>
    <row r="93" spans="9:9" ht="12" customHeight="1" x14ac:dyDescent="0.25">
      <c r="I93" s="219"/>
    </row>
    <row r="94" spans="9:9" ht="12" customHeight="1" x14ac:dyDescent="0.25">
      <c r="I94" s="219"/>
    </row>
    <row r="95" spans="9:9" ht="12" customHeight="1" x14ac:dyDescent="0.25">
      <c r="I95" s="219"/>
    </row>
    <row r="96" spans="9:9" ht="12" customHeight="1" x14ac:dyDescent="0.25">
      <c r="I96" s="219"/>
    </row>
    <row r="97" spans="9:9" ht="12" customHeight="1" x14ac:dyDescent="0.25">
      <c r="I97" s="219"/>
    </row>
    <row r="98" spans="9:9" ht="12" customHeight="1" x14ac:dyDescent="0.25">
      <c r="I98" s="219"/>
    </row>
    <row r="99" spans="9:9" ht="12" customHeight="1" x14ac:dyDescent="0.25">
      <c r="I99" s="219"/>
    </row>
    <row r="100" spans="9:9" ht="12" customHeight="1" x14ac:dyDescent="0.25">
      <c r="I100" s="219"/>
    </row>
    <row r="101" spans="9:9" ht="12" customHeight="1" x14ac:dyDescent="0.25">
      <c r="I101" s="219"/>
    </row>
    <row r="102" spans="9:9" ht="12" customHeight="1" x14ac:dyDescent="0.25">
      <c r="I102" s="219"/>
    </row>
    <row r="103" spans="9:9" ht="12" customHeight="1" x14ac:dyDescent="0.25">
      <c r="I103" s="219"/>
    </row>
    <row r="104" spans="9:9" ht="12" customHeight="1" x14ac:dyDescent="0.25">
      <c r="I104" s="219"/>
    </row>
    <row r="105" spans="9:9" ht="12" customHeight="1" x14ac:dyDescent="0.25">
      <c r="I105" s="219"/>
    </row>
    <row r="106" spans="9:9" ht="12" customHeight="1" x14ac:dyDescent="0.25">
      <c r="I106" s="219"/>
    </row>
    <row r="107" spans="9:9" ht="12" customHeight="1" x14ac:dyDescent="0.25">
      <c r="I107" s="219"/>
    </row>
    <row r="108" spans="9:9" ht="12" customHeight="1" x14ac:dyDescent="0.25">
      <c r="I108" s="219"/>
    </row>
    <row r="109" spans="9:9" ht="12" customHeight="1" x14ac:dyDescent="0.25">
      <c r="I109" s="219"/>
    </row>
    <row r="110" spans="9:9" ht="12" customHeight="1" x14ac:dyDescent="0.25">
      <c r="I110" s="219"/>
    </row>
    <row r="111" spans="9:9" ht="12" customHeight="1" x14ac:dyDescent="0.25">
      <c r="I111" s="219"/>
    </row>
    <row r="112" spans="9:9" ht="12" customHeight="1" x14ac:dyDescent="0.25">
      <c r="I112" s="219"/>
    </row>
    <row r="113" spans="9:9" ht="12" customHeight="1" x14ac:dyDescent="0.25">
      <c r="I113" s="219"/>
    </row>
    <row r="114" spans="9:9" ht="12" customHeight="1" x14ac:dyDescent="0.25">
      <c r="I114" s="219"/>
    </row>
    <row r="115" spans="9:9" ht="12" customHeight="1" x14ac:dyDescent="0.25">
      <c r="I115" s="219"/>
    </row>
    <row r="116" spans="9:9" ht="12" customHeight="1" x14ac:dyDescent="0.25">
      <c r="I116" s="219"/>
    </row>
    <row r="117" spans="9:9" ht="12" customHeight="1" x14ac:dyDescent="0.25">
      <c r="I117" s="219"/>
    </row>
    <row r="118" spans="9:9" ht="12" customHeight="1" x14ac:dyDescent="0.25">
      <c r="I118" s="219"/>
    </row>
    <row r="119" spans="9:9" ht="12" customHeight="1" x14ac:dyDescent="0.25">
      <c r="I119" s="219"/>
    </row>
    <row r="120" spans="9:9" ht="12" customHeight="1" x14ac:dyDescent="0.25">
      <c r="I120" s="219"/>
    </row>
    <row r="121" spans="9:9" ht="12" customHeight="1" x14ac:dyDescent="0.25">
      <c r="I121" s="219"/>
    </row>
    <row r="122" spans="9:9" ht="12" customHeight="1" x14ac:dyDescent="0.25">
      <c r="I122" s="219"/>
    </row>
    <row r="123" spans="9:9" ht="12" customHeight="1" x14ac:dyDescent="0.25">
      <c r="I123" s="219"/>
    </row>
    <row r="124" spans="9:9" ht="12" customHeight="1" x14ac:dyDescent="0.25">
      <c r="I124" s="219"/>
    </row>
    <row r="125" spans="9:9" ht="12" customHeight="1" x14ac:dyDescent="0.25">
      <c r="I125" s="219"/>
    </row>
    <row r="126" spans="9:9" ht="12" customHeight="1" x14ac:dyDescent="0.25">
      <c r="I126" s="219"/>
    </row>
    <row r="127" spans="9:9" ht="12" customHeight="1" x14ac:dyDescent="0.25">
      <c r="I127" s="219"/>
    </row>
    <row r="128" spans="9:9" ht="12" customHeight="1" x14ac:dyDescent="0.25">
      <c r="I128" s="219"/>
    </row>
    <row r="129" spans="9:9" ht="12" customHeight="1" x14ac:dyDescent="0.25">
      <c r="I129" s="219"/>
    </row>
    <row r="130" spans="9:9" ht="12" customHeight="1" x14ac:dyDescent="0.25">
      <c r="I130" s="219"/>
    </row>
    <row r="131" spans="9:9" ht="12" customHeight="1" x14ac:dyDescent="0.25">
      <c r="I131" s="219"/>
    </row>
    <row r="132" spans="9:9" ht="12" customHeight="1" x14ac:dyDescent="0.25">
      <c r="I132" s="219"/>
    </row>
    <row r="133" spans="9:9" ht="12" customHeight="1" x14ac:dyDescent="0.25">
      <c r="I133" s="219"/>
    </row>
    <row r="134" spans="9:9" ht="12" customHeight="1" x14ac:dyDescent="0.25">
      <c r="I134" s="219"/>
    </row>
    <row r="135" spans="9:9" ht="12" customHeight="1" x14ac:dyDescent="0.25">
      <c r="I135" s="219"/>
    </row>
    <row r="136" spans="9:9" ht="12" customHeight="1" x14ac:dyDescent="0.25">
      <c r="I136" s="219"/>
    </row>
    <row r="137" spans="9:9" ht="12" customHeight="1" x14ac:dyDescent="0.25">
      <c r="I137" s="219"/>
    </row>
    <row r="138" spans="9:9" ht="12" customHeight="1" x14ac:dyDescent="0.25">
      <c r="I138" s="219"/>
    </row>
    <row r="139" spans="9:9" ht="12" customHeight="1" x14ac:dyDescent="0.25">
      <c r="I139" s="219"/>
    </row>
    <row r="140" spans="9:9" ht="12" customHeight="1" x14ac:dyDescent="0.25">
      <c r="I140" s="219"/>
    </row>
    <row r="141" spans="9:9" ht="12" customHeight="1" x14ac:dyDescent="0.25">
      <c r="I141" s="219"/>
    </row>
    <row r="142" spans="9:9" ht="12" customHeight="1" x14ac:dyDescent="0.25">
      <c r="I142" s="219"/>
    </row>
    <row r="143" spans="9:9" ht="12" customHeight="1" x14ac:dyDescent="0.25">
      <c r="I143" s="219"/>
    </row>
    <row r="144" spans="9:9" ht="12" customHeight="1" x14ac:dyDescent="0.25">
      <c r="I144" s="219"/>
    </row>
    <row r="145" spans="9:9" ht="12" customHeight="1" x14ac:dyDescent="0.25">
      <c r="I145" s="219"/>
    </row>
    <row r="146" spans="9:9" ht="12" customHeight="1" x14ac:dyDescent="0.25">
      <c r="I146" s="219"/>
    </row>
    <row r="147" spans="9:9" ht="12" customHeight="1" x14ac:dyDescent="0.25">
      <c r="I147" s="219"/>
    </row>
    <row r="148" spans="9:9" ht="12" customHeight="1" x14ac:dyDescent="0.25">
      <c r="I148" s="219"/>
    </row>
    <row r="149" spans="9:9" ht="12" customHeight="1" x14ac:dyDescent="0.25">
      <c r="I149" s="219"/>
    </row>
    <row r="150" spans="9:9" ht="12" customHeight="1" x14ac:dyDescent="0.25">
      <c r="I150" s="219"/>
    </row>
    <row r="151" spans="9:9" ht="12" customHeight="1" x14ac:dyDescent="0.25">
      <c r="I151" s="219"/>
    </row>
    <row r="152" spans="9:9" ht="12" customHeight="1" x14ac:dyDescent="0.25">
      <c r="I152" s="219"/>
    </row>
    <row r="153" spans="9:9" ht="12" customHeight="1" x14ac:dyDescent="0.25">
      <c r="I153" s="219"/>
    </row>
    <row r="154" spans="9:9" ht="12" customHeight="1" x14ac:dyDescent="0.25">
      <c r="I154" s="219"/>
    </row>
    <row r="155" spans="9:9" ht="12" customHeight="1" x14ac:dyDescent="0.25">
      <c r="I155" s="219"/>
    </row>
    <row r="156" spans="9:9" ht="12" customHeight="1" x14ac:dyDescent="0.25">
      <c r="I156" s="219"/>
    </row>
    <row r="157" spans="9:9" ht="12" customHeight="1" x14ac:dyDescent="0.25">
      <c r="I157" s="219"/>
    </row>
    <row r="158" spans="9:9" ht="12" customHeight="1" x14ac:dyDescent="0.25">
      <c r="I158" s="219"/>
    </row>
    <row r="159" spans="9:9" ht="12" customHeight="1" x14ac:dyDescent="0.25">
      <c r="I159" s="219"/>
    </row>
    <row r="160" spans="9:9" ht="12" customHeight="1" x14ac:dyDescent="0.25">
      <c r="I160" s="219"/>
    </row>
    <row r="161" spans="9:9" ht="12" customHeight="1" x14ac:dyDescent="0.25">
      <c r="I161" s="219"/>
    </row>
    <row r="162" spans="9:9" ht="12" customHeight="1" x14ac:dyDescent="0.25">
      <c r="I162" s="219"/>
    </row>
    <row r="163" spans="9:9" ht="12" customHeight="1" x14ac:dyDescent="0.25">
      <c r="I163" s="219"/>
    </row>
    <row r="164" spans="9:9" ht="12" customHeight="1" x14ac:dyDescent="0.25">
      <c r="I164" s="219"/>
    </row>
    <row r="165" spans="9:9" ht="12" customHeight="1" x14ac:dyDescent="0.25">
      <c r="I165" s="219"/>
    </row>
    <row r="166" spans="9:9" ht="12" customHeight="1" x14ac:dyDescent="0.25">
      <c r="I166" s="219"/>
    </row>
    <row r="167" spans="9:9" ht="12" customHeight="1" x14ac:dyDescent="0.25">
      <c r="I167" s="219"/>
    </row>
    <row r="168" spans="9:9" ht="12" customHeight="1" x14ac:dyDescent="0.25">
      <c r="I168" s="219"/>
    </row>
    <row r="169" spans="9:9" ht="12" customHeight="1" x14ac:dyDescent="0.25">
      <c r="I169" s="219"/>
    </row>
    <row r="170" spans="9:9" ht="12" customHeight="1" x14ac:dyDescent="0.25">
      <c r="I170" s="219"/>
    </row>
    <row r="171" spans="9:9" ht="12" customHeight="1" x14ac:dyDescent="0.25">
      <c r="I171" s="219"/>
    </row>
    <row r="172" spans="9:9" ht="12" customHeight="1" x14ac:dyDescent="0.25">
      <c r="I172" s="219"/>
    </row>
    <row r="173" spans="9:9" ht="12" customHeight="1" x14ac:dyDescent="0.25">
      <c r="I173" s="219"/>
    </row>
    <row r="174" spans="9:9" ht="12" customHeight="1" x14ac:dyDescent="0.25">
      <c r="I174" s="219"/>
    </row>
    <row r="175" spans="9:9" ht="12" customHeight="1" x14ac:dyDescent="0.25">
      <c r="I175" s="219"/>
    </row>
    <row r="176" spans="9:9" ht="12" customHeight="1" x14ac:dyDescent="0.25">
      <c r="I176" s="219"/>
    </row>
    <row r="177" spans="9:9" ht="12" customHeight="1" x14ac:dyDescent="0.25">
      <c r="I177" s="219"/>
    </row>
    <row r="178" spans="9:9" ht="12" customHeight="1" x14ac:dyDescent="0.25">
      <c r="I178" s="219"/>
    </row>
    <row r="179" spans="9:9" ht="12" customHeight="1" x14ac:dyDescent="0.25">
      <c r="I179" s="219"/>
    </row>
    <row r="180" spans="9:9" ht="12" customHeight="1" x14ac:dyDescent="0.25">
      <c r="I180" s="219"/>
    </row>
    <row r="181" spans="9:9" ht="12" customHeight="1" x14ac:dyDescent="0.25">
      <c r="I181" s="219"/>
    </row>
    <row r="182" spans="9:9" ht="12" customHeight="1" x14ac:dyDescent="0.25">
      <c r="I182" s="219"/>
    </row>
    <row r="183" spans="9:9" ht="12" customHeight="1" x14ac:dyDescent="0.25">
      <c r="I183" s="219"/>
    </row>
    <row r="184" spans="9:9" ht="12" customHeight="1" x14ac:dyDescent="0.25">
      <c r="I184" s="219"/>
    </row>
    <row r="185" spans="9:9" ht="12" customHeight="1" x14ac:dyDescent="0.25">
      <c r="I185" s="219"/>
    </row>
    <row r="186" spans="9:9" ht="12" customHeight="1" x14ac:dyDescent="0.25">
      <c r="I186" s="219"/>
    </row>
    <row r="187" spans="9:9" ht="12" customHeight="1" x14ac:dyDescent="0.25">
      <c r="I187" s="219"/>
    </row>
    <row r="188" spans="9:9" ht="12" customHeight="1" x14ac:dyDescent="0.25">
      <c r="I188" s="219"/>
    </row>
    <row r="189" spans="9:9" ht="12" customHeight="1" x14ac:dyDescent="0.25">
      <c r="I189" s="219"/>
    </row>
    <row r="190" spans="9:9" ht="12" customHeight="1" x14ac:dyDescent="0.25">
      <c r="I190" s="219"/>
    </row>
    <row r="191" spans="9:9" ht="12" customHeight="1" x14ac:dyDescent="0.25">
      <c r="I191" s="219"/>
    </row>
    <row r="192" spans="9:9" ht="12" customHeight="1" x14ac:dyDescent="0.25">
      <c r="I192" s="219"/>
    </row>
    <row r="193" spans="9:9" ht="12" customHeight="1" x14ac:dyDescent="0.25">
      <c r="I193" s="219"/>
    </row>
    <row r="194" spans="9:9" ht="12" customHeight="1" x14ac:dyDescent="0.25">
      <c r="I194" s="219"/>
    </row>
    <row r="195" spans="9:9" ht="12" customHeight="1" x14ac:dyDescent="0.25">
      <c r="I195" s="219"/>
    </row>
    <row r="196" spans="9:9" ht="12" customHeight="1" x14ac:dyDescent="0.25">
      <c r="I196" s="219"/>
    </row>
    <row r="197" spans="9:9" ht="12" customHeight="1" x14ac:dyDescent="0.25">
      <c r="I197" s="219"/>
    </row>
    <row r="198" spans="9:9" ht="12" customHeight="1" x14ac:dyDescent="0.25">
      <c r="I198" s="219"/>
    </row>
    <row r="199" spans="9:9" ht="12" customHeight="1" x14ac:dyDescent="0.25">
      <c r="I199" s="219"/>
    </row>
    <row r="200" spans="9:9" ht="12" customHeight="1" x14ac:dyDescent="0.25">
      <c r="I200" s="219"/>
    </row>
    <row r="201" spans="9:9" ht="12" customHeight="1" x14ac:dyDescent="0.25">
      <c r="I201" s="219"/>
    </row>
    <row r="202" spans="9:9" ht="12" customHeight="1" x14ac:dyDescent="0.25">
      <c r="I202" s="219"/>
    </row>
    <row r="203" spans="9:9" ht="12" customHeight="1" x14ac:dyDescent="0.25">
      <c r="I203" s="219"/>
    </row>
    <row r="204" spans="9:9" ht="12" customHeight="1" x14ac:dyDescent="0.25">
      <c r="I204" s="219"/>
    </row>
    <row r="205" spans="9:9" ht="12" customHeight="1" x14ac:dyDescent="0.25">
      <c r="I205" s="219"/>
    </row>
    <row r="206" spans="9:9" ht="12" customHeight="1" x14ac:dyDescent="0.25">
      <c r="I206" s="219"/>
    </row>
    <row r="207" spans="9:9" ht="12" customHeight="1" x14ac:dyDescent="0.25">
      <c r="I207" s="219"/>
    </row>
    <row r="208" spans="9:9" ht="12" customHeight="1" x14ac:dyDescent="0.25">
      <c r="I208" s="219"/>
    </row>
    <row r="209" spans="9:9" ht="12" customHeight="1" x14ac:dyDescent="0.25">
      <c r="I209" s="219"/>
    </row>
    <row r="210" spans="9:9" ht="12" customHeight="1" x14ac:dyDescent="0.25">
      <c r="I210" s="219"/>
    </row>
    <row r="211" spans="9:9" ht="12" customHeight="1" x14ac:dyDescent="0.25">
      <c r="I211" s="219"/>
    </row>
    <row r="212" spans="9:9" ht="12" customHeight="1" x14ac:dyDescent="0.25">
      <c r="I212" s="219"/>
    </row>
    <row r="213" spans="9:9" ht="12" customHeight="1" x14ac:dyDescent="0.25">
      <c r="I213" s="219"/>
    </row>
    <row r="214" spans="9:9" ht="12" customHeight="1" x14ac:dyDescent="0.25">
      <c r="I214" s="219"/>
    </row>
    <row r="215" spans="9:9" ht="12" customHeight="1" x14ac:dyDescent="0.25">
      <c r="I215" s="219"/>
    </row>
    <row r="216" spans="9:9" ht="12" customHeight="1" x14ac:dyDescent="0.25">
      <c r="I216" s="219"/>
    </row>
    <row r="217" spans="9:9" ht="12" customHeight="1" x14ac:dyDescent="0.25">
      <c r="I217" s="219"/>
    </row>
    <row r="218" spans="9:9" ht="12" customHeight="1" x14ac:dyDescent="0.25">
      <c r="I218" s="219"/>
    </row>
    <row r="219" spans="9:9" ht="12" customHeight="1" x14ac:dyDescent="0.25">
      <c r="I219" s="219"/>
    </row>
    <row r="220" spans="9:9" ht="12" customHeight="1" x14ac:dyDescent="0.25">
      <c r="I220" s="219"/>
    </row>
    <row r="221" spans="9:9" ht="12" customHeight="1" x14ac:dyDescent="0.25">
      <c r="I221" s="219"/>
    </row>
    <row r="222" spans="9:9" ht="12" customHeight="1" x14ac:dyDescent="0.25">
      <c r="I222" s="219"/>
    </row>
    <row r="223" spans="9:9" ht="12" customHeight="1" x14ac:dyDescent="0.25">
      <c r="I223" s="219"/>
    </row>
    <row r="224" spans="9:9" ht="12" customHeight="1" x14ac:dyDescent="0.25">
      <c r="I224" s="219"/>
    </row>
    <row r="225" spans="9:9" ht="12" customHeight="1" x14ac:dyDescent="0.25">
      <c r="I225" s="219"/>
    </row>
    <row r="226" spans="9:9" ht="12" customHeight="1" x14ac:dyDescent="0.25">
      <c r="I226" s="219"/>
    </row>
    <row r="227" spans="9:9" ht="12" customHeight="1" x14ac:dyDescent="0.25">
      <c r="I227" s="219"/>
    </row>
    <row r="228" spans="9:9" ht="12" customHeight="1" x14ac:dyDescent="0.25">
      <c r="I228" s="219"/>
    </row>
    <row r="229" spans="9:9" ht="12" customHeight="1" x14ac:dyDescent="0.25">
      <c r="I229" s="219"/>
    </row>
    <row r="230" spans="9:9" ht="12" customHeight="1" x14ac:dyDescent="0.25">
      <c r="I230" s="219"/>
    </row>
    <row r="231" spans="9:9" ht="12" customHeight="1" x14ac:dyDescent="0.25">
      <c r="I231" s="219"/>
    </row>
    <row r="232" spans="9:9" ht="12" customHeight="1" x14ac:dyDescent="0.25">
      <c r="I232" s="219"/>
    </row>
    <row r="233" spans="9:9" ht="12" customHeight="1" x14ac:dyDescent="0.25">
      <c r="I233" s="219"/>
    </row>
    <row r="234" spans="9:9" ht="15.75" customHeight="1" x14ac:dyDescent="0.25"/>
    <row r="235" spans="9:9" ht="15.75" customHeight="1" x14ac:dyDescent="0.25"/>
    <row r="236" spans="9:9" ht="15.75" customHeight="1" x14ac:dyDescent="0.25"/>
    <row r="237" spans="9:9" ht="15.75" customHeight="1" x14ac:dyDescent="0.25"/>
    <row r="238" spans="9:9" ht="15.75" customHeight="1" x14ac:dyDescent="0.25"/>
    <row r="239" spans="9:9" ht="15.75" customHeight="1" x14ac:dyDescent="0.25"/>
    <row r="240" spans="9:9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AE5:AE6"/>
    <mergeCell ref="AF5:AF6"/>
    <mergeCell ref="AA7:AF7"/>
    <mergeCell ref="K20:K21"/>
    <mergeCell ref="L21:Q21"/>
    <mergeCell ref="B20:B21"/>
    <mergeCell ref="C21:H21"/>
    <mergeCell ref="AA5:AA6"/>
    <mergeCell ref="AB5:AB6"/>
    <mergeCell ref="AC5:AC6"/>
  </mergeCells>
  <pageMargins left="0" right="0" top="0" bottom="0" header="0" footer="0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showGridLines="0" topLeftCell="A3" workbookViewId="0"/>
  </sheetViews>
  <sheetFormatPr defaultColWidth="12.6328125" defaultRowHeight="15" customHeight="1" x14ac:dyDescent="0.25"/>
  <cols>
    <col min="1" max="1" width="17.453125" customWidth="1"/>
    <col min="2" max="2" width="45.453125" customWidth="1"/>
    <col min="3" max="3" width="32.453125" customWidth="1"/>
    <col min="4" max="4" width="16.453125" hidden="1" customWidth="1"/>
    <col min="5" max="8" width="14.453125" hidden="1" customWidth="1"/>
    <col min="9" max="11" width="16.453125" hidden="1" customWidth="1"/>
    <col min="12" max="13" width="14.453125" hidden="1" customWidth="1"/>
    <col min="14" max="14" width="16.453125" customWidth="1"/>
    <col min="15" max="15" width="17" customWidth="1"/>
    <col min="16" max="16" width="16.453125" customWidth="1"/>
    <col min="17" max="17" width="17" customWidth="1"/>
    <col min="18" max="18" width="18.453125" customWidth="1"/>
    <col min="19" max="19" width="22.453125" customWidth="1"/>
    <col min="20" max="26" width="14" customWidth="1"/>
  </cols>
  <sheetData>
    <row r="1" spans="1:26" ht="38.25" hidden="1" customHeight="1" x14ac:dyDescent="0.25">
      <c r="A1" s="47"/>
      <c r="B1" s="338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4"/>
      <c r="R1" s="46"/>
      <c r="S1" s="46"/>
      <c r="T1" s="3"/>
      <c r="U1" s="3"/>
      <c r="V1" s="3"/>
      <c r="W1" s="3"/>
      <c r="X1" s="3"/>
      <c r="Y1" s="3"/>
      <c r="Z1" s="3"/>
    </row>
    <row r="2" spans="1:26" ht="38.25" hidden="1" customHeight="1" x14ac:dyDescent="0.25">
      <c r="A2" s="47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4"/>
      <c r="R2" s="46"/>
      <c r="S2" s="46"/>
      <c r="T2" s="3"/>
      <c r="U2" s="3"/>
      <c r="V2" s="3"/>
      <c r="W2" s="3"/>
      <c r="X2" s="3"/>
      <c r="Y2" s="3"/>
      <c r="Z2" s="3"/>
    </row>
    <row r="3" spans="1:26" ht="9" customHeight="1" x14ac:dyDescent="0.25">
      <c r="A3" s="35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48"/>
      <c r="S3" s="48"/>
      <c r="T3" s="3"/>
      <c r="U3" s="3"/>
      <c r="V3" s="3"/>
      <c r="W3" s="3"/>
      <c r="X3" s="3"/>
      <c r="Y3" s="3"/>
      <c r="Z3" s="3"/>
    </row>
    <row r="4" spans="1:26" ht="30" customHeight="1" x14ac:dyDescent="0.25">
      <c r="A4" s="323" t="s">
        <v>266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49"/>
      <c r="U4" s="49"/>
      <c r="V4" s="49"/>
      <c r="W4" s="49"/>
      <c r="X4" s="49"/>
      <c r="Y4" s="49"/>
      <c r="Z4" s="49"/>
    </row>
    <row r="5" spans="1:26" ht="30" customHeight="1" x14ac:dyDescent="0.25">
      <c r="A5" s="323"/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7"/>
      <c r="P5" s="7"/>
      <c r="Q5" s="7"/>
      <c r="R5" s="7"/>
      <c r="S5" s="7"/>
      <c r="T5" s="49"/>
      <c r="U5" s="49"/>
      <c r="V5" s="49"/>
      <c r="W5" s="49"/>
      <c r="X5" s="49"/>
      <c r="Y5" s="49"/>
      <c r="Z5" s="49"/>
    </row>
    <row r="6" spans="1:26" ht="30" customHeight="1" x14ac:dyDescent="0.25">
      <c r="A6" s="325" t="s">
        <v>25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49"/>
      <c r="U6" s="49"/>
      <c r="V6" s="49"/>
      <c r="W6" s="49"/>
      <c r="X6" s="49"/>
      <c r="Y6" s="49"/>
      <c r="Z6" s="49"/>
    </row>
    <row r="7" spans="1:26" ht="30" customHeight="1" x14ac:dyDescent="0.25">
      <c r="A7" s="326" t="s">
        <v>26</v>
      </c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49"/>
      <c r="U7" s="49"/>
      <c r="V7" s="49"/>
      <c r="W7" s="49"/>
      <c r="X7" s="49"/>
      <c r="Y7" s="49"/>
      <c r="Z7" s="49"/>
    </row>
    <row r="8" spans="1:26" ht="30" customHeight="1" x14ac:dyDescent="0.25">
      <c r="A8" s="326"/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8"/>
      <c r="P8" s="8"/>
      <c r="Q8" s="8"/>
      <c r="R8" s="8"/>
      <c r="S8" s="8"/>
      <c r="T8" s="49"/>
      <c r="U8" s="49"/>
      <c r="V8" s="49"/>
      <c r="W8" s="49"/>
      <c r="X8" s="49"/>
      <c r="Y8" s="49"/>
      <c r="Z8" s="49"/>
    </row>
    <row r="9" spans="1:26" ht="30" customHeight="1" x14ac:dyDescent="0.25">
      <c r="A9" s="391" t="s">
        <v>267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49"/>
      <c r="U9" s="49"/>
      <c r="V9" s="49"/>
      <c r="W9" s="49"/>
      <c r="X9" s="49"/>
      <c r="Y9" s="49"/>
      <c r="Z9" s="49"/>
    </row>
    <row r="10" spans="1:26" ht="30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81"/>
      <c r="M10" s="81"/>
      <c r="N10" s="5"/>
      <c r="O10" s="5"/>
      <c r="P10" s="5"/>
      <c r="Q10" s="5"/>
      <c r="R10" s="6"/>
      <c r="S10" s="6"/>
      <c r="T10" s="5"/>
      <c r="U10" s="5"/>
      <c r="V10" s="5"/>
      <c r="W10" s="5"/>
      <c r="X10" s="5"/>
      <c r="Y10" s="5"/>
      <c r="Z10" s="5"/>
    </row>
    <row r="11" spans="1:26" ht="30" customHeight="1" x14ac:dyDescent="0.25">
      <c r="A11" s="9"/>
      <c r="B11" s="30"/>
      <c r="C11" s="10"/>
      <c r="D11" s="10"/>
      <c r="E11" s="10"/>
      <c r="F11" s="10"/>
      <c r="G11" s="10"/>
      <c r="H11" s="10"/>
      <c r="I11" s="10"/>
      <c r="J11" s="10"/>
      <c r="K11" s="10"/>
      <c r="L11" s="327">
        <v>2013</v>
      </c>
      <c r="M11" s="327">
        <v>2014</v>
      </c>
      <c r="N11" s="327">
        <v>2015</v>
      </c>
      <c r="O11" s="327">
        <v>2016</v>
      </c>
      <c r="P11" s="103"/>
      <c r="Q11" s="109"/>
      <c r="R11" s="355">
        <v>2019</v>
      </c>
      <c r="S11" s="25"/>
      <c r="T11" s="25"/>
      <c r="U11" s="25"/>
      <c r="V11" s="25"/>
      <c r="W11" s="25"/>
      <c r="X11" s="25"/>
      <c r="Y11" s="25"/>
      <c r="Z11" s="25"/>
    </row>
    <row r="12" spans="1:26" ht="30" customHeight="1" x14ac:dyDescent="0.25">
      <c r="A12" s="330" t="s">
        <v>3</v>
      </c>
      <c r="B12" s="93" t="s">
        <v>2</v>
      </c>
      <c r="C12" s="12" t="s">
        <v>4</v>
      </c>
      <c r="D12" s="356">
        <v>2005</v>
      </c>
      <c r="E12" s="356">
        <v>2006</v>
      </c>
      <c r="F12" s="356">
        <v>2007</v>
      </c>
      <c r="G12" s="356">
        <v>2008</v>
      </c>
      <c r="H12" s="356">
        <v>2009</v>
      </c>
      <c r="I12" s="356">
        <v>2010</v>
      </c>
      <c r="J12" s="356">
        <v>2011</v>
      </c>
      <c r="K12" s="356">
        <v>2012</v>
      </c>
      <c r="L12" s="328"/>
      <c r="M12" s="328"/>
      <c r="N12" s="328"/>
      <c r="O12" s="328"/>
      <c r="P12" s="393">
        <v>2017</v>
      </c>
      <c r="Q12" s="393">
        <v>2018</v>
      </c>
      <c r="R12" s="333"/>
      <c r="S12" s="25"/>
      <c r="T12" s="25"/>
      <c r="U12" s="25"/>
      <c r="V12" s="25"/>
      <c r="W12" s="25"/>
      <c r="X12" s="25"/>
      <c r="Y12" s="25"/>
      <c r="Z12" s="25"/>
    </row>
    <row r="13" spans="1:26" ht="30" customHeight="1" x14ac:dyDescent="0.25">
      <c r="A13" s="331"/>
      <c r="B13" s="31" t="s">
        <v>5</v>
      </c>
      <c r="C13" s="13" t="s">
        <v>6</v>
      </c>
      <c r="D13" s="346"/>
      <c r="E13" s="346"/>
      <c r="F13" s="346"/>
      <c r="G13" s="346"/>
      <c r="H13" s="346"/>
      <c r="I13" s="346"/>
      <c r="J13" s="346"/>
      <c r="K13" s="346"/>
      <c r="L13" s="328"/>
      <c r="M13" s="328"/>
      <c r="N13" s="328"/>
      <c r="O13" s="328"/>
      <c r="P13" s="320"/>
      <c r="Q13" s="320"/>
      <c r="R13" s="333"/>
      <c r="S13" s="25"/>
      <c r="T13" s="25"/>
      <c r="U13" s="25"/>
      <c r="V13" s="25"/>
      <c r="W13" s="25"/>
      <c r="X13" s="25"/>
      <c r="Y13" s="25"/>
      <c r="Z13" s="25"/>
    </row>
    <row r="14" spans="1:26" ht="40.5" customHeight="1" x14ac:dyDescent="0.25">
      <c r="A14" s="14"/>
      <c r="B14" s="32"/>
      <c r="C14" s="15"/>
      <c r="D14" s="15"/>
      <c r="E14" s="15"/>
      <c r="F14" s="15"/>
      <c r="G14" s="15"/>
      <c r="H14" s="15"/>
      <c r="I14" s="15"/>
      <c r="J14" s="15"/>
      <c r="K14" s="15"/>
      <c r="L14" s="329"/>
      <c r="M14" s="329"/>
      <c r="N14" s="329"/>
      <c r="O14" s="329"/>
      <c r="P14" s="259"/>
      <c r="Q14" s="259"/>
      <c r="R14" s="334"/>
      <c r="S14" s="25"/>
      <c r="T14" s="25"/>
      <c r="U14" s="25"/>
      <c r="V14" s="25"/>
      <c r="W14" s="25"/>
      <c r="X14" s="25"/>
      <c r="Y14" s="25"/>
      <c r="Z14" s="25"/>
    </row>
    <row r="15" spans="1:26" ht="30" customHeight="1" x14ac:dyDescent="0.25">
      <c r="A15" s="50"/>
      <c r="B15" s="51"/>
      <c r="C15" s="260"/>
      <c r="D15" s="16"/>
      <c r="E15" s="16"/>
      <c r="F15" s="16"/>
      <c r="G15" s="16"/>
      <c r="H15" s="16"/>
      <c r="I15" s="16"/>
      <c r="J15" s="16"/>
      <c r="K15" s="16"/>
      <c r="L15" s="261"/>
      <c r="M15" s="261"/>
      <c r="N15" s="262"/>
      <c r="O15" s="262"/>
      <c r="P15" s="262"/>
      <c r="Q15" s="262"/>
      <c r="R15" s="263"/>
      <c r="S15" s="25"/>
      <c r="T15" s="25"/>
      <c r="U15" s="25"/>
      <c r="V15" s="25"/>
      <c r="W15" s="25"/>
      <c r="X15" s="25"/>
      <c r="Y15" s="25"/>
      <c r="Z15" s="25"/>
    </row>
    <row r="16" spans="1:26" ht="137.25" customHeight="1" x14ac:dyDescent="0.25">
      <c r="A16" s="53">
        <v>1</v>
      </c>
      <c r="B16" s="54" t="s">
        <v>28</v>
      </c>
      <c r="C16" s="264" t="s">
        <v>268</v>
      </c>
      <c r="D16" s="18">
        <v>4621166</v>
      </c>
      <c r="E16" s="18">
        <v>4669201</v>
      </c>
      <c r="F16" s="72">
        <v>4788441</v>
      </c>
      <c r="G16" s="72">
        <v>4782198</v>
      </c>
      <c r="H16" s="265">
        <v>1166.18</v>
      </c>
      <c r="I16" s="394">
        <v>1555.2</v>
      </c>
      <c r="J16" s="266">
        <v>1834.37</v>
      </c>
      <c r="K16" s="266">
        <v>2036.3</v>
      </c>
      <c r="L16" s="266">
        <v>2655.4</v>
      </c>
      <c r="M16" s="266">
        <v>3131.4</v>
      </c>
      <c r="N16" s="267">
        <f t="shared" ref="N16:R16" si="0">N18+N21</f>
        <v>423.51</v>
      </c>
      <c r="O16" s="267">
        <f t="shared" si="0"/>
        <v>133.82</v>
      </c>
      <c r="P16" s="267">
        <f t="shared" si="0"/>
        <v>196.84</v>
      </c>
      <c r="Q16" s="267">
        <f t="shared" si="0"/>
        <v>599.75</v>
      </c>
      <c r="R16" s="268">
        <f t="shared" si="0"/>
        <v>389.26</v>
      </c>
      <c r="S16" s="25"/>
      <c r="T16" s="25"/>
      <c r="U16" s="25"/>
      <c r="V16" s="25"/>
      <c r="W16" s="25"/>
      <c r="X16" s="25"/>
      <c r="Y16" s="25"/>
      <c r="Z16" s="25"/>
    </row>
    <row r="17" spans="1:26" ht="124.5" customHeight="1" x14ac:dyDescent="0.25">
      <c r="A17" s="21"/>
      <c r="B17" s="55" t="s">
        <v>29</v>
      </c>
      <c r="C17" s="269" t="s">
        <v>269</v>
      </c>
      <c r="D17" s="18"/>
      <c r="E17" s="18"/>
      <c r="F17" s="72"/>
      <c r="G17" s="72"/>
      <c r="H17" s="72"/>
      <c r="I17" s="346"/>
      <c r="J17" s="266"/>
      <c r="K17" s="266"/>
      <c r="L17" s="266"/>
      <c r="M17" s="266"/>
      <c r="N17" s="270">
        <f t="shared" ref="N17:R17" si="1">N19+N22</f>
        <v>512.93000000000006</v>
      </c>
      <c r="O17" s="270">
        <f t="shared" si="1"/>
        <v>84.990000000000009</v>
      </c>
      <c r="P17" s="270">
        <f t="shared" si="1"/>
        <v>187.83</v>
      </c>
      <c r="Q17" s="270">
        <f t="shared" si="1"/>
        <v>595.24</v>
      </c>
      <c r="R17" s="271">
        <f t="shared" si="1"/>
        <v>389.26</v>
      </c>
      <c r="S17" s="25"/>
      <c r="T17" s="25"/>
      <c r="U17" s="25"/>
      <c r="V17" s="25"/>
      <c r="W17" s="25"/>
      <c r="X17" s="25"/>
      <c r="Y17" s="25"/>
      <c r="Z17" s="25"/>
    </row>
    <row r="18" spans="1:26" ht="78" customHeight="1" x14ac:dyDescent="0.25">
      <c r="A18" s="392" t="s">
        <v>270</v>
      </c>
      <c r="B18" s="272" t="s">
        <v>271</v>
      </c>
      <c r="C18" s="273" t="s">
        <v>272</v>
      </c>
      <c r="D18" s="94"/>
      <c r="E18" s="94"/>
      <c r="F18" s="95"/>
      <c r="G18" s="95"/>
      <c r="H18" s="95"/>
      <c r="I18" s="96"/>
      <c r="J18" s="97"/>
      <c r="K18" s="97"/>
      <c r="L18" s="97"/>
      <c r="M18" s="97"/>
      <c r="N18" s="274">
        <f t="shared" ref="N18:N19" si="2">309.6+24</f>
        <v>333.6</v>
      </c>
      <c r="O18" s="275">
        <v>39</v>
      </c>
      <c r="P18" s="275">
        <v>8.2799999999999994</v>
      </c>
      <c r="Q18" s="275">
        <v>228.99</v>
      </c>
      <c r="R18" s="276">
        <v>107.7</v>
      </c>
      <c r="S18" s="277"/>
      <c r="T18" s="25"/>
      <c r="U18" s="25"/>
      <c r="V18" s="25"/>
      <c r="W18" s="25"/>
      <c r="X18" s="25"/>
      <c r="Y18" s="25"/>
      <c r="Z18" s="25"/>
    </row>
    <row r="19" spans="1:26" ht="30" customHeight="1" x14ac:dyDescent="0.25">
      <c r="A19" s="340"/>
      <c r="B19" s="55" t="s">
        <v>273</v>
      </c>
      <c r="C19" s="278" t="s">
        <v>274</v>
      </c>
      <c r="D19" s="279"/>
      <c r="E19" s="279"/>
      <c r="F19" s="280"/>
      <c r="G19" s="280"/>
      <c r="H19" s="280"/>
      <c r="I19" s="281"/>
      <c r="J19" s="282"/>
      <c r="K19" s="282"/>
      <c r="L19" s="282"/>
      <c r="M19" s="282"/>
      <c r="N19" s="282">
        <f t="shared" si="2"/>
        <v>333.6</v>
      </c>
      <c r="O19" s="282">
        <v>51</v>
      </c>
      <c r="P19" s="282">
        <v>9.68</v>
      </c>
      <c r="Q19" s="282">
        <v>243.99</v>
      </c>
      <c r="R19" s="283">
        <v>107.7</v>
      </c>
      <c r="S19" s="25"/>
      <c r="T19" s="25"/>
      <c r="U19" s="25"/>
      <c r="V19" s="25"/>
      <c r="W19" s="25"/>
      <c r="X19" s="25"/>
      <c r="Y19" s="25"/>
      <c r="Z19" s="25"/>
    </row>
    <row r="20" spans="1:26" ht="43.5" customHeight="1" x14ac:dyDescent="0.25">
      <c r="A20" s="284"/>
      <c r="B20" s="285"/>
      <c r="C20" s="286" t="s">
        <v>275</v>
      </c>
      <c r="D20" s="287"/>
      <c r="E20" s="287"/>
      <c r="F20" s="111"/>
      <c r="G20" s="111"/>
      <c r="H20" s="111"/>
      <c r="I20" s="288"/>
      <c r="J20" s="289"/>
      <c r="K20" s="289"/>
      <c r="L20" s="289"/>
      <c r="M20" s="289"/>
      <c r="N20" s="290">
        <f t="shared" ref="N20:R20" si="3">N19-N18</f>
        <v>0</v>
      </c>
      <c r="O20" s="290">
        <f t="shared" si="3"/>
        <v>12</v>
      </c>
      <c r="P20" s="290">
        <f t="shared" si="3"/>
        <v>1.4000000000000004</v>
      </c>
      <c r="Q20" s="290">
        <f t="shared" si="3"/>
        <v>15</v>
      </c>
      <c r="R20" s="291">
        <f t="shared" si="3"/>
        <v>0</v>
      </c>
      <c r="S20" s="25"/>
      <c r="T20" s="25"/>
      <c r="U20" s="25"/>
      <c r="V20" s="25"/>
      <c r="W20" s="25"/>
      <c r="X20" s="25"/>
      <c r="Y20" s="25"/>
      <c r="Z20" s="25"/>
    </row>
    <row r="21" spans="1:26" ht="54" customHeight="1" x14ac:dyDescent="0.25">
      <c r="A21" s="392" t="s">
        <v>276</v>
      </c>
      <c r="B21" s="292" t="s">
        <v>277</v>
      </c>
      <c r="C21" s="278" t="s">
        <v>272</v>
      </c>
      <c r="D21" s="293"/>
      <c r="E21" s="293"/>
      <c r="F21" s="294"/>
      <c r="G21" s="294"/>
      <c r="H21" s="294"/>
      <c r="I21" s="295"/>
      <c r="J21" s="296"/>
      <c r="K21" s="296"/>
      <c r="L21" s="296"/>
      <c r="M21" s="296"/>
      <c r="N21" s="282">
        <v>89.91</v>
      </c>
      <c r="O21" s="282">
        <v>94.82</v>
      </c>
      <c r="P21" s="282">
        <v>188.56</v>
      </c>
      <c r="Q21" s="282">
        <v>370.76</v>
      </c>
      <c r="R21" s="283">
        <v>281.56</v>
      </c>
      <c r="S21" s="25"/>
      <c r="T21" s="25"/>
      <c r="U21" s="25"/>
      <c r="V21" s="25"/>
      <c r="W21" s="25"/>
      <c r="X21" s="25"/>
      <c r="Y21" s="25"/>
      <c r="Z21" s="25"/>
    </row>
    <row r="22" spans="1:26" ht="53.25" customHeight="1" x14ac:dyDescent="0.25">
      <c r="A22" s="340"/>
      <c r="B22" s="19" t="s">
        <v>278</v>
      </c>
      <c r="C22" s="297" t="s">
        <v>274</v>
      </c>
      <c r="D22" s="260"/>
      <c r="E22" s="260"/>
      <c r="F22" s="298"/>
      <c r="G22" s="298"/>
      <c r="H22" s="298"/>
      <c r="I22" s="52"/>
      <c r="J22" s="262"/>
      <c r="K22" s="262"/>
      <c r="L22" s="262"/>
      <c r="M22" s="262"/>
      <c r="N22" s="274">
        <v>179.33</v>
      </c>
      <c r="O22" s="274">
        <v>33.99</v>
      </c>
      <c r="P22" s="274">
        <v>178.15</v>
      </c>
      <c r="Q22" s="299">
        <v>351.25</v>
      </c>
      <c r="R22" s="300">
        <v>281.56</v>
      </c>
      <c r="S22" s="25"/>
      <c r="T22" s="25"/>
      <c r="U22" s="25"/>
      <c r="V22" s="25"/>
      <c r="W22" s="25"/>
      <c r="X22" s="25"/>
      <c r="Y22" s="25"/>
      <c r="Z22" s="25"/>
    </row>
    <row r="23" spans="1:26" ht="48.75" customHeight="1" x14ac:dyDescent="0.25">
      <c r="A23" s="284"/>
      <c r="B23" s="301"/>
      <c r="C23" s="286" t="s">
        <v>275</v>
      </c>
      <c r="D23" s="302"/>
      <c r="E23" s="302"/>
      <c r="F23" s="303"/>
      <c r="G23" s="303"/>
      <c r="H23" s="303"/>
      <c r="I23" s="304"/>
      <c r="J23" s="305"/>
      <c r="K23" s="305"/>
      <c r="L23" s="305"/>
      <c r="M23" s="305"/>
      <c r="N23" s="290">
        <f t="shared" ref="N23:R23" si="4">N21-N22</f>
        <v>-89.420000000000016</v>
      </c>
      <c r="O23" s="290">
        <f t="shared" si="4"/>
        <v>60.829999999999991</v>
      </c>
      <c r="P23" s="290">
        <f t="shared" si="4"/>
        <v>10.409999999999997</v>
      </c>
      <c r="Q23" s="290">
        <f t="shared" si="4"/>
        <v>19.509999999999991</v>
      </c>
      <c r="R23" s="291">
        <f t="shared" si="4"/>
        <v>0</v>
      </c>
      <c r="S23" s="25"/>
      <c r="T23" s="25"/>
      <c r="U23" s="25"/>
      <c r="V23" s="25"/>
      <c r="W23" s="25"/>
      <c r="X23" s="25"/>
      <c r="Y23" s="25"/>
      <c r="Z23" s="25"/>
    </row>
    <row r="24" spans="1:26" ht="30" customHeight="1" x14ac:dyDescent="0.25">
      <c r="A24" s="21"/>
      <c r="B24" s="306" t="s">
        <v>279</v>
      </c>
      <c r="C24" s="18"/>
      <c r="D24" s="18"/>
      <c r="E24" s="18"/>
      <c r="F24" s="72"/>
      <c r="G24" s="72"/>
      <c r="H24" s="72"/>
      <c r="I24" s="56"/>
      <c r="J24" s="56"/>
      <c r="K24" s="56"/>
      <c r="L24" s="56"/>
      <c r="M24" s="56"/>
      <c r="N24" s="98"/>
      <c r="O24" s="56"/>
      <c r="P24" s="57"/>
      <c r="Q24" s="307"/>
      <c r="R24" s="308"/>
      <c r="S24" s="25"/>
      <c r="T24" s="25"/>
      <c r="U24" s="25"/>
      <c r="V24" s="25"/>
      <c r="W24" s="25"/>
      <c r="X24" s="25"/>
      <c r="Y24" s="25"/>
      <c r="Z24" s="25"/>
    </row>
    <row r="25" spans="1:26" ht="30" customHeight="1" x14ac:dyDescent="0.25">
      <c r="A25" s="21"/>
      <c r="B25" s="309"/>
      <c r="C25" s="22" t="s">
        <v>27</v>
      </c>
      <c r="D25" s="83">
        <f t="shared" ref="D25:K25" si="5">D16</f>
        <v>4621166</v>
      </c>
      <c r="E25" s="83">
        <f t="shared" si="5"/>
        <v>4669201</v>
      </c>
      <c r="F25" s="84">
        <f t="shared" si="5"/>
        <v>4788441</v>
      </c>
      <c r="G25" s="84">
        <f t="shared" si="5"/>
        <v>4782198</v>
      </c>
      <c r="H25" s="99">
        <f t="shared" si="5"/>
        <v>1166.18</v>
      </c>
      <c r="I25" s="100">
        <f t="shared" si="5"/>
        <v>1555.2</v>
      </c>
      <c r="J25" s="100">
        <f t="shared" si="5"/>
        <v>1834.37</v>
      </c>
      <c r="K25" s="100">
        <f t="shared" si="5"/>
        <v>2036.3</v>
      </c>
      <c r="L25" s="101">
        <v>2655.4</v>
      </c>
      <c r="M25" s="101">
        <f>M16</f>
        <v>3131.4</v>
      </c>
      <c r="N25" s="101">
        <f t="shared" ref="N25:R25" si="6">N15</f>
        <v>0</v>
      </c>
      <c r="O25" s="100">
        <f t="shared" si="6"/>
        <v>0</v>
      </c>
      <c r="P25" s="310">
        <f t="shared" si="6"/>
        <v>0</v>
      </c>
      <c r="Q25" s="310">
        <f t="shared" si="6"/>
        <v>0</v>
      </c>
      <c r="R25" s="311">
        <f t="shared" si="6"/>
        <v>0</v>
      </c>
      <c r="S25" s="25"/>
      <c r="T25" s="25"/>
      <c r="U25" s="25"/>
      <c r="V25" s="25"/>
      <c r="W25" s="25"/>
      <c r="X25" s="25"/>
      <c r="Y25" s="25"/>
      <c r="Z25" s="25"/>
    </row>
    <row r="26" spans="1:26" ht="30" customHeight="1" x14ac:dyDescent="0.25">
      <c r="A26" s="23"/>
      <c r="B26" s="312"/>
      <c r="C26" s="24"/>
      <c r="D26" s="24"/>
      <c r="E26" s="24"/>
      <c r="F26" s="24"/>
      <c r="G26" s="24"/>
      <c r="H26" s="24"/>
      <c r="I26" s="102"/>
      <c r="J26" s="102"/>
      <c r="K26" s="102"/>
      <c r="L26" s="58"/>
      <c r="M26" s="58"/>
      <c r="N26" s="58"/>
      <c r="O26" s="102"/>
      <c r="P26" s="59"/>
      <c r="Q26" s="60"/>
      <c r="R26" s="61"/>
      <c r="S26" s="25"/>
      <c r="T26" s="25"/>
      <c r="U26" s="25"/>
      <c r="V26" s="25"/>
      <c r="W26" s="25"/>
      <c r="X26" s="25"/>
      <c r="Y26" s="25"/>
      <c r="Z26" s="25"/>
    </row>
    <row r="27" spans="1:26" ht="71.25" customHeight="1" x14ac:dyDescent="0.25">
      <c r="A27" s="73" t="s">
        <v>280</v>
      </c>
      <c r="B27" s="357" t="s">
        <v>281</v>
      </c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62"/>
      <c r="U27" s="62"/>
      <c r="V27" s="62"/>
      <c r="W27" s="62"/>
      <c r="X27" s="62"/>
      <c r="Y27" s="62"/>
      <c r="Z27" s="62"/>
    </row>
    <row r="28" spans="1:26" ht="30" customHeigh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3"/>
      <c r="O28" s="3"/>
      <c r="P28" s="3"/>
      <c r="Q28" s="3"/>
      <c r="R28" s="4"/>
      <c r="S28" s="4"/>
      <c r="T28" s="3"/>
      <c r="U28" s="3"/>
      <c r="V28" s="3"/>
      <c r="W28" s="3"/>
      <c r="X28" s="3"/>
      <c r="Y28" s="3"/>
      <c r="Z28" s="3"/>
    </row>
    <row r="29" spans="1:26" ht="30" customHeigh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  <c r="O29" s="3"/>
      <c r="P29" s="3"/>
      <c r="Q29" s="3"/>
      <c r="R29" s="4"/>
      <c r="S29" s="4"/>
      <c r="T29" s="3"/>
      <c r="U29" s="3"/>
      <c r="V29" s="3"/>
      <c r="W29" s="3"/>
      <c r="X29" s="3"/>
      <c r="Y29" s="3"/>
      <c r="Z29" s="3"/>
    </row>
    <row r="30" spans="1:26" ht="30" customHeigh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/>
      <c r="O30" s="3"/>
      <c r="P30" s="3"/>
      <c r="Q30" s="3"/>
      <c r="R30" s="4"/>
      <c r="S30" s="4"/>
      <c r="T30" s="3"/>
      <c r="U30" s="3"/>
      <c r="V30" s="3"/>
      <c r="W30" s="3"/>
      <c r="X30" s="3"/>
      <c r="Y30" s="3"/>
      <c r="Z30" s="3"/>
    </row>
    <row r="31" spans="1:26" ht="30" customHeigh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  <c r="O31" s="3"/>
      <c r="P31" s="3"/>
      <c r="Q31" s="3"/>
      <c r="R31" s="4"/>
      <c r="S31" s="4"/>
      <c r="T31" s="3"/>
      <c r="U31" s="3"/>
      <c r="V31" s="3"/>
      <c r="W31" s="3"/>
      <c r="X31" s="3"/>
      <c r="Y31" s="3"/>
      <c r="Z31" s="3"/>
    </row>
    <row r="32" spans="1:26" ht="30" customHeight="1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  <c r="O32" s="3"/>
      <c r="P32" s="3"/>
      <c r="Q32" s="3"/>
      <c r="R32" s="4"/>
      <c r="S32" s="4"/>
      <c r="T32" s="3"/>
      <c r="U32" s="3"/>
      <c r="V32" s="3"/>
      <c r="W32" s="3"/>
      <c r="X32" s="3"/>
      <c r="Y32" s="3"/>
      <c r="Z32" s="3"/>
    </row>
    <row r="33" spans="1:26" ht="30" customHeigh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3"/>
      <c r="O33" s="3"/>
      <c r="P33" s="3"/>
      <c r="Q33" s="3"/>
      <c r="R33" s="4"/>
      <c r="S33" s="4"/>
      <c r="T33" s="3"/>
      <c r="U33" s="3"/>
      <c r="V33" s="3"/>
      <c r="W33" s="3"/>
      <c r="X33" s="3"/>
      <c r="Y33" s="3"/>
      <c r="Z33" s="3"/>
    </row>
    <row r="34" spans="1:26" ht="30" customHeight="1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3"/>
      <c r="O34" s="3"/>
      <c r="P34" s="3"/>
      <c r="Q34" s="3"/>
      <c r="R34" s="4"/>
      <c r="S34" s="4"/>
      <c r="T34" s="3"/>
      <c r="U34" s="3"/>
      <c r="V34" s="3"/>
      <c r="W34" s="3"/>
      <c r="X34" s="3"/>
      <c r="Y34" s="3"/>
      <c r="Z34" s="3"/>
    </row>
    <row r="35" spans="1:26" ht="30" customHeight="1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  <c r="O35" s="3"/>
      <c r="P35" s="3"/>
      <c r="Q35" s="3"/>
      <c r="R35" s="4"/>
      <c r="S35" s="4"/>
      <c r="T35" s="3"/>
      <c r="U35" s="3"/>
      <c r="V35" s="3"/>
      <c r="W35" s="3"/>
      <c r="X35" s="3"/>
      <c r="Y35" s="3"/>
      <c r="Z35" s="3"/>
    </row>
    <row r="36" spans="1:26" ht="30" customHeight="1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  <c r="O36" s="3"/>
      <c r="P36" s="3"/>
      <c r="Q36" s="3"/>
      <c r="R36" s="4"/>
      <c r="S36" s="4"/>
      <c r="T36" s="3"/>
      <c r="U36" s="3"/>
      <c r="V36" s="3"/>
      <c r="W36" s="3"/>
      <c r="X36" s="3"/>
      <c r="Y36" s="3"/>
      <c r="Z36" s="3"/>
    </row>
    <row r="37" spans="1:26" ht="30" customHeight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4"/>
      <c r="S37" s="4"/>
      <c r="T37" s="3"/>
      <c r="U37" s="3"/>
      <c r="V37" s="3"/>
      <c r="W37" s="3"/>
      <c r="X37" s="3"/>
      <c r="Y37" s="3"/>
      <c r="Z37" s="3"/>
    </row>
    <row r="38" spans="1:26" ht="30" customHeight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4"/>
      <c r="S38" s="4"/>
      <c r="T38" s="3"/>
      <c r="U38" s="3"/>
      <c r="V38" s="3"/>
      <c r="W38" s="3"/>
      <c r="X38" s="3"/>
      <c r="Y38" s="3"/>
      <c r="Z38" s="3"/>
    </row>
    <row r="39" spans="1:26" ht="30" customHeight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4"/>
      <c r="S39" s="4"/>
      <c r="T39" s="3"/>
      <c r="U39" s="3"/>
      <c r="V39" s="3"/>
      <c r="W39" s="3"/>
      <c r="X39" s="3"/>
      <c r="Y39" s="3"/>
      <c r="Z39" s="3"/>
    </row>
    <row r="40" spans="1:26" ht="30" customHeight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4"/>
      <c r="S40" s="4"/>
      <c r="T40" s="3"/>
      <c r="U40" s="3"/>
      <c r="V40" s="3"/>
      <c r="W40" s="3"/>
      <c r="X40" s="3"/>
      <c r="Y40" s="3"/>
      <c r="Z40" s="3"/>
    </row>
    <row r="41" spans="1:26" ht="30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4"/>
      <c r="S41" s="4"/>
      <c r="T41" s="3"/>
      <c r="U41" s="3"/>
      <c r="V41" s="3"/>
      <c r="W41" s="3"/>
      <c r="X41" s="3"/>
      <c r="Y41" s="3"/>
      <c r="Z41" s="3"/>
    </row>
    <row r="42" spans="1:26" ht="30" customHeight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4"/>
      <c r="S42" s="4"/>
      <c r="T42" s="3"/>
      <c r="U42" s="3"/>
      <c r="V42" s="3"/>
      <c r="W42" s="3"/>
      <c r="X42" s="3"/>
      <c r="Y42" s="3"/>
      <c r="Z42" s="3"/>
    </row>
    <row r="43" spans="1:26" ht="30" customHeight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4"/>
      <c r="S43" s="4"/>
      <c r="T43" s="3"/>
      <c r="U43" s="3"/>
      <c r="V43" s="3"/>
      <c r="W43" s="3"/>
      <c r="X43" s="3"/>
      <c r="Y43" s="3"/>
      <c r="Z43" s="3"/>
    </row>
    <row r="44" spans="1:26" ht="30" customHeight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4"/>
      <c r="S44" s="4"/>
      <c r="T44" s="3"/>
      <c r="U44" s="3"/>
      <c r="V44" s="3"/>
      <c r="W44" s="3"/>
      <c r="X44" s="3"/>
      <c r="Y44" s="3"/>
      <c r="Z44" s="3"/>
    </row>
    <row r="45" spans="1:26" ht="30" customHeight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4"/>
      <c r="S45" s="4"/>
      <c r="T45" s="3"/>
      <c r="U45" s="3"/>
      <c r="V45" s="3"/>
      <c r="W45" s="3"/>
      <c r="X45" s="3"/>
      <c r="Y45" s="3"/>
      <c r="Z45" s="3"/>
    </row>
    <row r="46" spans="1:26" ht="30" customHeight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4"/>
      <c r="S46" s="4"/>
      <c r="T46" s="3"/>
      <c r="U46" s="3"/>
      <c r="V46" s="3"/>
      <c r="W46" s="3"/>
      <c r="X46" s="3"/>
      <c r="Y46" s="3"/>
      <c r="Z46" s="3"/>
    </row>
    <row r="47" spans="1:26" ht="30" customHeight="1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4"/>
      <c r="S47" s="4"/>
      <c r="T47" s="3"/>
      <c r="U47" s="3"/>
      <c r="V47" s="3"/>
      <c r="W47" s="3"/>
      <c r="X47" s="3"/>
      <c r="Y47" s="3"/>
      <c r="Z47" s="3"/>
    </row>
    <row r="48" spans="1:26" ht="30" customHeight="1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4"/>
      <c r="S48" s="4"/>
      <c r="T48" s="3"/>
      <c r="U48" s="3"/>
      <c r="V48" s="3"/>
      <c r="W48" s="3"/>
      <c r="X48" s="3"/>
      <c r="Y48" s="3"/>
      <c r="Z48" s="3"/>
    </row>
    <row r="49" spans="1:26" ht="30" customHeight="1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4"/>
      <c r="S49" s="4"/>
      <c r="T49" s="3"/>
      <c r="U49" s="3"/>
      <c r="V49" s="3"/>
      <c r="W49" s="3"/>
      <c r="X49" s="3"/>
      <c r="Y49" s="3"/>
      <c r="Z49" s="3"/>
    </row>
    <row r="50" spans="1:26" ht="30" customHeigh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4"/>
      <c r="S50" s="4"/>
      <c r="T50" s="3"/>
      <c r="U50" s="3"/>
      <c r="V50" s="3"/>
      <c r="W50" s="3"/>
      <c r="X50" s="3"/>
      <c r="Y50" s="3"/>
      <c r="Z50" s="3"/>
    </row>
    <row r="51" spans="1:26" ht="30" customHeigh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4"/>
      <c r="S51" s="4"/>
      <c r="T51" s="3"/>
      <c r="U51" s="3"/>
      <c r="V51" s="3"/>
      <c r="W51" s="3"/>
      <c r="X51" s="3"/>
      <c r="Y51" s="3"/>
      <c r="Z51" s="3"/>
    </row>
    <row r="52" spans="1:26" ht="30" customHeigh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4"/>
      <c r="S52" s="4"/>
      <c r="T52" s="3"/>
      <c r="U52" s="3"/>
      <c r="V52" s="3"/>
      <c r="W52" s="3"/>
      <c r="X52" s="3"/>
      <c r="Y52" s="3"/>
      <c r="Z52" s="3"/>
    </row>
    <row r="53" spans="1:26" ht="30" customHeigh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4"/>
      <c r="S53" s="4"/>
      <c r="T53" s="3"/>
      <c r="U53" s="3"/>
      <c r="V53" s="3"/>
      <c r="W53" s="3"/>
      <c r="X53" s="3"/>
      <c r="Y53" s="3"/>
      <c r="Z53" s="3"/>
    </row>
    <row r="54" spans="1:26" ht="30" customHeigh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4"/>
      <c r="S54" s="4"/>
      <c r="T54" s="3"/>
      <c r="U54" s="3"/>
      <c r="V54" s="3"/>
      <c r="W54" s="3"/>
      <c r="X54" s="3"/>
      <c r="Y54" s="3"/>
      <c r="Z54" s="3"/>
    </row>
    <row r="55" spans="1:26" ht="30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4"/>
      <c r="S55" s="4"/>
      <c r="T55" s="3"/>
      <c r="U55" s="3"/>
      <c r="V55" s="3"/>
      <c r="W55" s="3"/>
      <c r="X55" s="3"/>
      <c r="Y55" s="3"/>
      <c r="Z55" s="3"/>
    </row>
    <row r="56" spans="1:26" ht="30" customHeigh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4"/>
      <c r="S56" s="4"/>
      <c r="T56" s="3"/>
      <c r="U56" s="3"/>
      <c r="V56" s="3"/>
      <c r="W56" s="3"/>
      <c r="X56" s="3"/>
      <c r="Y56" s="3"/>
      <c r="Z56" s="3"/>
    </row>
    <row r="57" spans="1:26" ht="30" customHeigh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4"/>
      <c r="S57" s="4"/>
      <c r="T57" s="3"/>
      <c r="U57" s="3"/>
      <c r="V57" s="3"/>
      <c r="W57" s="3"/>
      <c r="X57" s="3"/>
      <c r="Y57" s="3"/>
      <c r="Z57" s="3"/>
    </row>
    <row r="58" spans="1:26" ht="30" customHeigh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4"/>
      <c r="S58" s="4"/>
      <c r="T58" s="3"/>
      <c r="U58" s="3"/>
      <c r="V58" s="3"/>
      <c r="W58" s="3"/>
      <c r="X58" s="3"/>
      <c r="Y58" s="3"/>
      <c r="Z58" s="3"/>
    </row>
    <row r="59" spans="1:26" ht="30" customHeigh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4"/>
      <c r="S59" s="4"/>
      <c r="T59" s="3"/>
      <c r="U59" s="3"/>
      <c r="V59" s="3"/>
      <c r="W59" s="3"/>
      <c r="X59" s="3"/>
      <c r="Y59" s="3"/>
      <c r="Z59" s="3"/>
    </row>
    <row r="60" spans="1:26" ht="30" customHeigh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4"/>
      <c r="S60" s="4"/>
      <c r="T60" s="3"/>
      <c r="U60" s="3"/>
      <c r="V60" s="3"/>
      <c r="W60" s="3"/>
      <c r="X60" s="3"/>
      <c r="Y60" s="3"/>
      <c r="Z60" s="3"/>
    </row>
    <row r="61" spans="1:26" ht="30" customHeigh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4"/>
      <c r="S61" s="4"/>
      <c r="T61" s="3"/>
      <c r="U61" s="3"/>
      <c r="V61" s="3"/>
      <c r="W61" s="3"/>
      <c r="X61" s="3"/>
      <c r="Y61" s="3"/>
      <c r="Z61" s="3"/>
    </row>
    <row r="62" spans="1:26" ht="30" customHeigh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4"/>
      <c r="S62" s="4"/>
      <c r="T62" s="3"/>
      <c r="U62" s="3"/>
      <c r="V62" s="3"/>
      <c r="W62" s="3"/>
      <c r="X62" s="3"/>
      <c r="Y62" s="3"/>
      <c r="Z62" s="3"/>
    </row>
    <row r="63" spans="1:26" ht="30" customHeigh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4"/>
      <c r="S63" s="4"/>
      <c r="T63" s="3"/>
      <c r="U63" s="3"/>
      <c r="V63" s="3"/>
      <c r="W63" s="3"/>
      <c r="X63" s="3"/>
      <c r="Y63" s="3"/>
      <c r="Z63" s="3"/>
    </row>
    <row r="64" spans="1:26" ht="30" customHeigh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4"/>
      <c r="S64" s="4"/>
      <c r="T64" s="3"/>
      <c r="U64" s="3"/>
      <c r="V64" s="3"/>
      <c r="W64" s="3"/>
      <c r="X64" s="3"/>
      <c r="Y64" s="3"/>
      <c r="Z64" s="3"/>
    </row>
    <row r="65" spans="1:26" ht="30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4"/>
      <c r="S65" s="4"/>
      <c r="T65" s="3"/>
      <c r="U65" s="3"/>
      <c r="V65" s="3"/>
      <c r="W65" s="3"/>
      <c r="X65" s="3"/>
      <c r="Y65" s="3"/>
      <c r="Z65" s="3"/>
    </row>
    <row r="66" spans="1:26" ht="30" customHeigh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4"/>
      <c r="S66" s="4"/>
      <c r="T66" s="3"/>
      <c r="U66" s="3"/>
      <c r="V66" s="3"/>
      <c r="W66" s="3"/>
      <c r="X66" s="3"/>
      <c r="Y66" s="3"/>
      <c r="Z66" s="3"/>
    </row>
    <row r="67" spans="1:26" ht="30" customHeigh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4"/>
      <c r="S67" s="4"/>
      <c r="T67" s="3"/>
      <c r="U67" s="3"/>
      <c r="V67" s="3"/>
      <c r="W67" s="3"/>
      <c r="X67" s="3"/>
      <c r="Y67" s="3"/>
      <c r="Z67" s="3"/>
    </row>
    <row r="68" spans="1:26" ht="30" customHeigh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4"/>
      <c r="S68" s="4"/>
      <c r="T68" s="3"/>
      <c r="U68" s="3"/>
      <c r="V68" s="3"/>
      <c r="W68" s="3"/>
      <c r="X68" s="3"/>
      <c r="Y68" s="3"/>
      <c r="Z68" s="3"/>
    </row>
    <row r="69" spans="1:26" ht="30" customHeigh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4"/>
      <c r="S69" s="4"/>
      <c r="T69" s="3"/>
      <c r="U69" s="3"/>
      <c r="V69" s="3"/>
      <c r="W69" s="3"/>
      <c r="X69" s="3"/>
      <c r="Y69" s="3"/>
      <c r="Z69" s="3"/>
    </row>
    <row r="70" spans="1:26" ht="30" customHeigh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4"/>
      <c r="S70" s="4"/>
      <c r="T70" s="3"/>
      <c r="U70" s="3"/>
      <c r="V70" s="3"/>
      <c r="W70" s="3"/>
      <c r="X70" s="3"/>
      <c r="Y70" s="3"/>
      <c r="Z70" s="3"/>
    </row>
    <row r="71" spans="1:26" ht="30" customHeigh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4"/>
      <c r="S71" s="4"/>
      <c r="T71" s="3"/>
      <c r="U71" s="3"/>
      <c r="V71" s="3"/>
      <c r="W71" s="3"/>
      <c r="X71" s="3"/>
      <c r="Y71" s="3"/>
      <c r="Z71" s="3"/>
    </row>
    <row r="72" spans="1:26" ht="30" customHeight="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4"/>
      <c r="S72" s="4"/>
      <c r="T72" s="3"/>
      <c r="U72" s="3"/>
      <c r="V72" s="3"/>
      <c r="W72" s="3"/>
      <c r="X72" s="3"/>
      <c r="Y72" s="3"/>
      <c r="Z72" s="3"/>
    </row>
    <row r="73" spans="1:26" ht="30" customHeigh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4"/>
      <c r="S73" s="4"/>
      <c r="T73" s="3"/>
      <c r="U73" s="3"/>
      <c r="V73" s="3"/>
      <c r="W73" s="3"/>
      <c r="X73" s="3"/>
      <c r="Y73" s="3"/>
      <c r="Z73" s="3"/>
    </row>
    <row r="74" spans="1:26" ht="30" customHeight="1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4"/>
      <c r="S74" s="4"/>
      <c r="T74" s="3"/>
      <c r="U74" s="3"/>
      <c r="V74" s="3"/>
      <c r="W74" s="3"/>
      <c r="X74" s="3"/>
      <c r="Y74" s="3"/>
      <c r="Z74" s="3"/>
    </row>
    <row r="75" spans="1:26" ht="30" customHeight="1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4"/>
      <c r="S75" s="4"/>
      <c r="T75" s="3"/>
      <c r="U75" s="3"/>
      <c r="V75" s="3"/>
      <c r="W75" s="3"/>
      <c r="X75" s="3"/>
      <c r="Y75" s="3"/>
      <c r="Z75" s="3"/>
    </row>
    <row r="76" spans="1:26" ht="30" customHeight="1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4"/>
      <c r="S76" s="4"/>
      <c r="T76" s="3"/>
      <c r="U76" s="3"/>
      <c r="V76" s="3"/>
      <c r="W76" s="3"/>
      <c r="X76" s="3"/>
      <c r="Y76" s="3"/>
      <c r="Z76" s="3"/>
    </row>
    <row r="77" spans="1:26" ht="30" customHeight="1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4"/>
      <c r="S77" s="4"/>
      <c r="T77" s="3"/>
      <c r="U77" s="3"/>
      <c r="V77" s="3"/>
      <c r="W77" s="3"/>
      <c r="X77" s="3"/>
      <c r="Y77" s="3"/>
      <c r="Z77" s="3"/>
    </row>
    <row r="78" spans="1:26" ht="30" customHeight="1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4"/>
      <c r="S78" s="4"/>
      <c r="T78" s="3"/>
      <c r="U78" s="3"/>
      <c r="V78" s="3"/>
      <c r="W78" s="3"/>
      <c r="X78" s="3"/>
      <c r="Y78" s="3"/>
      <c r="Z78" s="3"/>
    </row>
    <row r="79" spans="1:26" ht="30" customHeight="1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4"/>
      <c r="S79" s="4"/>
      <c r="T79" s="3"/>
      <c r="U79" s="3"/>
      <c r="V79" s="3"/>
      <c r="W79" s="3"/>
      <c r="X79" s="3"/>
      <c r="Y79" s="3"/>
      <c r="Z79" s="3"/>
    </row>
    <row r="80" spans="1:26" ht="30" customHeight="1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4"/>
      <c r="S80" s="4"/>
      <c r="T80" s="3"/>
      <c r="U80" s="3"/>
      <c r="V80" s="3"/>
      <c r="W80" s="3"/>
      <c r="X80" s="3"/>
      <c r="Y80" s="3"/>
      <c r="Z80" s="3"/>
    </row>
    <row r="81" spans="1:26" ht="30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4"/>
      <c r="S81" s="4"/>
      <c r="T81" s="3"/>
      <c r="U81" s="3"/>
      <c r="V81" s="3"/>
      <c r="W81" s="3"/>
      <c r="X81" s="3"/>
      <c r="Y81" s="3"/>
      <c r="Z81" s="3"/>
    </row>
    <row r="82" spans="1:26" ht="30" customHeigh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4"/>
      <c r="S82" s="4"/>
      <c r="T82" s="3"/>
      <c r="U82" s="3"/>
      <c r="V82" s="3"/>
      <c r="W82" s="3"/>
      <c r="X82" s="3"/>
      <c r="Y82" s="3"/>
      <c r="Z82" s="3"/>
    </row>
    <row r="83" spans="1:26" ht="30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4"/>
      <c r="S83" s="4"/>
      <c r="T83" s="3"/>
      <c r="U83" s="3"/>
      <c r="V83" s="3"/>
      <c r="W83" s="3"/>
      <c r="X83" s="3"/>
      <c r="Y83" s="3"/>
      <c r="Z83" s="3"/>
    </row>
    <row r="84" spans="1:26" ht="30" customHeigh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4"/>
      <c r="S84" s="4"/>
      <c r="T84" s="3"/>
      <c r="U84" s="3"/>
      <c r="V84" s="3"/>
      <c r="W84" s="3"/>
      <c r="X84" s="3"/>
      <c r="Y84" s="3"/>
      <c r="Z84" s="3"/>
    </row>
    <row r="85" spans="1:26" ht="30" customHeigh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4"/>
      <c r="S85" s="4"/>
      <c r="T85" s="3"/>
      <c r="U85" s="3"/>
      <c r="V85" s="3"/>
      <c r="W85" s="3"/>
      <c r="X85" s="3"/>
      <c r="Y85" s="3"/>
      <c r="Z85" s="3"/>
    </row>
    <row r="86" spans="1:26" ht="30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4"/>
      <c r="S86" s="4"/>
      <c r="T86" s="3"/>
      <c r="U86" s="3"/>
      <c r="V86" s="3"/>
      <c r="W86" s="3"/>
      <c r="X86" s="3"/>
      <c r="Y86" s="3"/>
      <c r="Z86" s="3"/>
    </row>
    <row r="87" spans="1:26" ht="30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4"/>
      <c r="S87" s="4"/>
      <c r="T87" s="3"/>
      <c r="U87" s="3"/>
      <c r="V87" s="3"/>
      <c r="W87" s="3"/>
      <c r="X87" s="3"/>
      <c r="Y87" s="3"/>
      <c r="Z87" s="3"/>
    </row>
    <row r="88" spans="1:26" ht="30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4"/>
      <c r="S88" s="4"/>
      <c r="T88" s="3"/>
      <c r="U88" s="3"/>
      <c r="V88" s="3"/>
      <c r="W88" s="3"/>
      <c r="X88" s="3"/>
      <c r="Y88" s="3"/>
      <c r="Z88" s="3"/>
    </row>
    <row r="89" spans="1:26" ht="30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4"/>
      <c r="S89" s="4"/>
      <c r="T89" s="3"/>
      <c r="U89" s="3"/>
      <c r="V89" s="3"/>
      <c r="W89" s="3"/>
      <c r="X89" s="3"/>
      <c r="Y89" s="3"/>
      <c r="Z89" s="3"/>
    </row>
    <row r="90" spans="1:26" ht="30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4"/>
      <c r="S90" s="4"/>
      <c r="T90" s="3"/>
      <c r="U90" s="3"/>
      <c r="V90" s="3"/>
      <c r="W90" s="3"/>
      <c r="X90" s="3"/>
      <c r="Y90" s="3"/>
      <c r="Z90" s="3"/>
    </row>
    <row r="91" spans="1:26" ht="30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4"/>
      <c r="S91" s="4"/>
      <c r="T91" s="3"/>
      <c r="U91" s="3"/>
      <c r="V91" s="3"/>
      <c r="W91" s="3"/>
      <c r="X91" s="3"/>
      <c r="Y91" s="3"/>
      <c r="Z91" s="3"/>
    </row>
    <row r="92" spans="1:26" ht="30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4"/>
      <c r="S92" s="4"/>
      <c r="T92" s="3"/>
      <c r="U92" s="3"/>
      <c r="V92" s="3"/>
      <c r="W92" s="3"/>
      <c r="X92" s="3"/>
      <c r="Y92" s="3"/>
      <c r="Z92" s="3"/>
    </row>
    <row r="93" spans="1:26" ht="30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4"/>
      <c r="S93" s="4"/>
      <c r="T93" s="3"/>
      <c r="U93" s="3"/>
      <c r="V93" s="3"/>
      <c r="W93" s="3"/>
      <c r="X93" s="3"/>
      <c r="Y93" s="3"/>
      <c r="Z93" s="3"/>
    </row>
    <row r="94" spans="1:26" ht="30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4"/>
      <c r="S94" s="4"/>
      <c r="T94" s="3"/>
      <c r="U94" s="3"/>
      <c r="V94" s="3"/>
      <c r="W94" s="3"/>
      <c r="X94" s="3"/>
      <c r="Y94" s="3"/>
      <c r="Z94" s="3"/>
    </row>
    <row r="95" spans="1:26" ht="30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4"/>
      <c r="S95" s="4"/>
      <c r="T95" s="3"/>
      <c r="U95" s="3"/>
      <c r="V95" s="3"/>
      <c r="W95" s="3"/>
      <c r="X95" s="3"/>
      <c r="Y95" s="3"/>
      <c r="Z95" s="3"/>
    </row>
    <row r="96" spans="1:26" ht="30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4"/>
      <c r="S96" s="4"/>
      <c r="T96" s="3"/>
      <c r="U96" s="3"/>
      <c r="V96" s="3"/>
      <c r="W96" s="3"/>
      <c r="X96" s="3"/>
      <c r="Y96" s="3"/>
      <c r="Z96" s="3"/>
    </row>
    <row r="97" spans="1:26" ht="30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4"/>
      <c r="S97" s="4"/>
      <c r="T97" s="3"/>
      <c r="U97" s="3"/>
      <c r="V97" s="3"/>
      <c r="W97" s="3"/>
      <c r="X97" s="3"/>
      <c r="Y97" s="3"/>
      <c r="Z97" s="3"/>
    </row>
    <row r="98" spans="1:26" ht="30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4"/>
      <c r="S98" s="4"/>
      <c r="T98" s="3"/>
      <c r="U98" s="3"/>
      <c r="V98" s="3"/>
      <c r="W98" s="3"/>
      <c r="X98" s="3"/>
      <c r="Y98" s="3"/>
      <c r="Z98" s="3"/>
    </row>
    <row r="99" spans="1:26" ht="30" customHeight="1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4"/>
      <c r="S99" s="4"/>
      <c r="T99" s="3"/>
      <c r="U99" s="3"/>
      <c r="V99" s="3"/>
      <c r="W99" s="3"/>
      <c r="X99" s="3"/>
      <c r="Y99" s="3"/>
      <c r="Z99" s="3"/>
    </row>
    <row r="100" spans="1:26" ht="30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4"/>
      <c r="S100" s="4"/>
      <c r="T100" s="3"/>
      <c r="U100" s="3"/>
      <c r="V100" s="3"/>
      <c r="W100" s="3"/>
      <c r="X100" s="3"/>
      <c r="Y100" s="3"/>
      <c r="Z100" s="3"/>
    </row>
    <row r="101" spans="1:26" ht="30" customHeight="1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4"/>
      <c r="S101" s="4"/>
      <c r="T101" s="3"/>
      <c r="U101" s="3"/>
      <c r="V101" s="3"/>
      <c r="W101" s="3"/>
      <c r="X101" s="3"/>
      <c r="Y101" s="3"/>
      <c r="Z101" s="3"/>
    </row>
    <row r="102" spans="1:26" ht="30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4"/>
      <c r="S102" s="4"/>
      <c r="T102" s="3"/>
      <c r="U102" s="3"/>
      <c r="V102" s="3"/>
      <c r="W102" s="3"/>
      <c r="X102" s="3"/>
      <c r="Y102" s="3"/>
      <c r="Z102" s="3"/>
    </row>
    <row r="103" spans="1:26" ht="30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4"/>
      <c r="S103" s="4"/>
      <c r="T103" s="3"/>
      <c r="U103" s="3"/>
      <c r="V103" s="3"/>
      <c r="W103" s="3"/>
      <c r="X103" s="3"/>
      <c r="Y103" s="3"/>
      <c r="Z103" s="3"/>
    </row>
    <row r="104" spans="1:26" ht="30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4"/>
      <c r="S104" s="4"/>
      <c r="T104" s="3"/>
      <c r="U104" s="3"/>
      <c r="V104" s="3"/>
      <c r="W104" s="3"/>
      <c r="X104" s="3"/>
      <c r="Y104" s="3"/>
      <c r="Z104" s="3"/>
    </row>
    <row r="105" spans="1:26" ht="30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4"/>
      <c r="S105" s="4"/>
      <c r="T105" s="3"/>
      <c r="U105" s="3"/>
      <c r="V105" s="3"/>
      <c r="W105" s="3"/>
      <c r="X105" s="3"/>
      <c r="Y105" s="3"/>
      <c r="Z105" s="3"/>
    </row>
    <row r="106" spans="1:26" ht="30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4"/>
      <c r="S106" s="4"/>
      <c r="T106" s="3"/>
      <c r="U106" s="3"/>
      <c r="V106" s="3"/>
      <c r="W106" s="3"/>
      <c r="X106" s="3"/>
      <c r="Y106" s="3"/>
      <c r="Z106" s="3"/>
    </row>
    <row r="107" spans="1:26" ht="30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4"/>
      <c r="S107" s="4"/>
      <c r="T107" s="3"/>
      <c r="U107" s="3"/>
      <c r="V107" s="3"/>
      <c r="W107" s="3"/>
      <c r="X107" s="3"/>
      <c r="Y107" s="3"/>
      <c r="Z107" s="3"/>
    </row>
    <row r="108" spans="1:26" ht="30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4"/>
      <c r="S108" s="4"/>
      <c r="T108" s="3"/>
      <c r="U108" s="3"/>
      <c r="V108" s="3"/>
      <c r="W108" s="3"/>
      <c r="X108" s="3"/>
      <c r="Y108" s="3"/>
      <c r="Z108" s="3"/>
    </row>
    <row r="109" spans="1:26" ht="30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4"/>
      <c r="S109" s="4"/>
      <c r="T109" s="3"/>
      <c r="U109" s="3"/>
      <c r="V109" s="3"/>
      <c r="W109" s="3"/>
      <c r="X109" s="3"/>
      <c r="Y109" s="3"/>
      <c r="Z109" s="3"/>
    </row>
    <row r="110" spans="1:26" ht="30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4"/>
      <c r="S110" s="4"/>
      <c r="T110" s="3"/>
      <c r="U110" s="3"/>
      <c r="V110" s="3"/>
      <c r="W110" s="3"/>
      <c r="X110" s="3"/>
      <c r="Y110" s="3"/>
      <c r="Z110" s="3"/>
    </row>
    <row r="111" spans="1:26" ht="30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4"/>
      <c r="S111" s="4"/>
      <c r="T111" s="3"/>
      <c r="U111" s="3"/>
      <c r="V111" s="3"/>
      <c r="W111" s="3"/>
      <c r="X111" s="3"/>
      <c r="Y111" s="3"/>
      <c r="Z111" s="3"/>
    </row>
    <row r="112" spans="1:26" ht="30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4"/>
      <c r="S112" s="4"/>
      <c r="T112" s="3"/>
      <c r="U112" s="3"/>
      <c r="V112" s="3"/>
      <c r="W112" s="3"/>
      <c r="X112" s="3"/>
      <c r="Y112" s="3"/>
      <c r="Z112" s="3"/>
    </row>
    <row r="113" spans="1:26" ht="30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4"/>
      <c r="S113" s="4"/>
      <c r="T113" s="3"/>
      <c r="U113" s="3"/>
      <c r="V113" s="3"/>
      <c r="W113" s="3"/>
      <c r="X113" s="3"/>
      <c r="Y113" s="3"/>
      <c r="Z113" s="3"/>
    </row>
    <row r="114" spans="1:26" ht="30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4"/>
      <c r="S114" s="4"/>
      <c r="T114" s="3"/>
      <c r="U114" s="3"/>
      <c r="V114" s="3"/>
      <c r="W114" s="3"/>
      <c r="X114" s="3"/>
      <c r="Y114" s="3"/>
      <c r="Z114" s="3"/>
    </row>
    <row r="115" spans="1:26" ht="30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4"/>
      <c r="S115" s="4"/>
      <c r="T115" s="3"/>
      <c r="U115" s="3"/>
      <c r="V115" s="3"/>
      <c r="W115" s="3"/>
      <c r="X115" s="3"/>
      <c r="Y115" s="3"/>
      <c r="Z115" s="3"/>
    </row>
    <row r="116" spans="1:26" ht="30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4"/>
      <c r="S116" s="4"/>
      <c r="T116" s="3"/>
      <c r="U116" s="3"/>
      <c r="V116" s="3"/>
      <c r="W116" s="3"/>
      <c r="X116" s="3"/>
      <c r="Y116" s="3"/>
      <c r="Z116" s="3"/>
    </row>
    <row r="117" spans="1:26" ht="30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4"/>
      <c r="S117" s="4"/>
      <c r="T117" s="3"/>
      <c r="U117" s="3"/>
      <c r="V117" s="3"/>
      <c r="W117" s="3"/>
      <c r="X117" s="3"/>
      <c r="Y117" s="3"/>
      <c r="Z117" s="3"/>
    </row>
    <row r="118" spans="1:26" ht="30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4"/>
      <c r="S118" s="4"/>
      <c r="T118" s="3"/>
      <c r="U118" s="3"/>
      <c r="V118" s="3"/>
      <c r="W118" s="3"/>
      <c r="X118" s="3"/>
      <c r="Y118" s="3"/>
      <c r="Z118" s="3"/>
    </row>
    <row r="119" spans="1:26" ht="30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4"/>
      <c r="S119" s="4"/>
      <c r="T119" s="3"/>
      <c r="U119" s="3"/>
      <c r="V119" s="3"/>
      <c r="W119" s="3"/>
      <c r="X119" s="3"/>
      <c r="Y119" s="3"/>
      <c r="Z119" s="3"/>
    </row>
    <row r="120" spans="1:26" ht="30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4"/>
      <c r="S120" s="4"/>
      <c r="T120" s="3"/>
      <c r="U120" s="3"/>
      <c r="V120" s="3"/>
      <c r="W120" s="3"/>
      <c r="X120" s="3"/>
      <c r="Y120" s="3"/>
      <c r="Z120" s="3"/>
    </row>
    <row r="121" spans="1:26" ht="30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4"/>
      <c r="S121" s="4"/>
      <c r="T121" s="3"/>
      <c r="U121" s="3"/>
      <c r="V121" s="3"/>
      <c r="W121" s="3"/>
      <c r="X121" s="3"/>
      <c r="Y121" s="3"/>
      <c r="Z121" s="3"/>
    </row>
    <row r="122" spans="1:26" ht="30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4"/>
      <c r="S122" s="4"/>
      <c r="T122" s="3"/>
      <c r="U122" s="3"/>
      <c r="V122" s="3"/>
      <c r="W122" s="3"/>
      <c r="X122" s="3"/>
      <c r="Y122" s="3"/>
      <c r="Z122" s="3"/>
    </row>
    <row r="123" spans="1:26" ht="30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4"/>
      <c r="S123" s="4"/>
      <c r="T123" s="3"/>
      <c r="U123" s="3"/>
      <c r="V123" s="3"/>
      <c r="W123" s="3"/>
      <c r="X123" s="3"/>
      <c r="Y123" s="3"/>
      <c r="Z123" s="3"/>
    </row>
    <row r="124" spans="1:26" ht="30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4"/>
      <c r="S124" s="4"/>
      <c r="T124" s="3"/>
      <c r="U124" s="3"/>
      <c r="V124" s="3"/>
      <c r="W124" s="3"/>
      <c r="X124" s="3"/>
      <c r="Y124" s="3"/>
      <c r="Z124" s="3"/>
    </row>
    <row r="125" spans="1:26" ht="30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4"/>
      <c r="S125" s="4"/>
      <c r="T125" s="3"/>
      <c r="U125" s="3"/>
      <c r="V125" s="3"/>
      <c r="W125" s="3"/>
      <c r="X125" s="3"/>
      <c r="Y125" s="3"/>
      <c r="Z125" s="3"/>
    </row>
    <row r="126" spans="1:26" ht="30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4"/>
      <c r="S126" s="4"/>
      <c r="T126" s="3"/>
      <c r="U126" s="3"/>
      <c r="V126" s="3"/>
      <c r="W126" s="3"/>
      <c r="X126" s="3"/>
      <c r="Y126" s="3"/>
      <c r="Z126" s="3"/>
    </row>
    <row r="127" spans="1:26" ht="30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4"/>
      <c r="S127" s="4"/>
      <c r="T127" s="3"/>
      <c r="U127" s="3"/>
      <c r="V127" s="3"/>
      <c r="W127" s="3"/>
      <c r="X127" s="3"/>
      <c r="Y127" s="3"/>
      <c r="Z127" s="3"/>
    </row>
    <row r="128" spans="1:26" ht="30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4"/>
      <c r="S128" s="4"/>
      <c r="T128" s="3"/>
      <c r="U128" s="3"/>
      <c r="V128" s="3"/>
      <c r="W128" s="3"/>
      <c r="X128" s="3"/>
      <c r="Y128" s="3"/>
      <c r="Z128" s="3"/>
    </row>
    <row r="129" spans="1:26" ht="30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4"/>
      <c r="S129" s="4"/>
      <c r="T129" s="3"/>
      <c r="U129" s="3"/>
      <c r="V129" s="3"/>
      <c r="W129" s="3"/>
      <c r="X129" s="3"/>
      <c r="Y129" s="3"/>
      <c r="Z129" s="3"/>
    </row>
    <row r="130" spans="1:26" ht="30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4"/>
      <c r="S130" s="4"/>
      <c r="T130" s="3"/>
      <c r="U130" s="3"/>
      <c r="V130" s="3"/>
      <c r="W130" s="3"/>
      <c r="X130" s="3"/>
      <c r="Y130" s="3"/>
      <c r="Z130" s="3"/>
    </row>
    <row r="131" spans="1:26" ht="30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4"/>
      <c r="S131" s="4"/>
      <c r="T131" s="3"/>
      <c r="U131" s="3"/>
      <c r="V131" s="3"/>
      <c r="W131" s="3"/>
      <c r="X131" s="3"/>
      <c r="Y131" s="3"/>
      <c r="Z131" s="3"/>
    </row>
    <row r="132" spans="1:26" ht="30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4"/>
      <c r="S132" s="4"/>
      <c r="T132" s="3"/>
      <c r="U132" s="3"/>
      <c r="V132" s="3"/>
      <c r="W132" s="3"/>
      <c r="X132" s="3"/>
      <c r="Y132" s="3"/>
      <c r="Z132" s="3"/>
    </row>
    <row r="133" spans="1:26" ht="30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4"/>
      <c r="S133" s="4"/>
      <c r="T133" s="3"/>
      <c r="U133" s="3"/>
      <c r="V133" s="3"/>
      <c r="W133" s="3"/>
      <c r="X133" s="3"/>
      <c r="Y133" s="3"/>
      <c r="Z133" s="3"/>
    </row>
    <row r="134" spans="1:26" ht="30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4"/>
      <c r="S134" s="4"/>
      <c r="T134" s="3"/>
      <c r="U134" s="3"/>
      <c r="V134" s="3"/>
      <c r="W134" s="3"/>
      <c r="X134" s="3"/>
      <c r="Y134" s="3"/>
      <c r="Z134" s="3"/>
    </row>
    <row r="135" spans="1:26" ht="30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4"/>
      <c r="S135" s="4"/>
      <c r="T135" s="3"/>
      <c r="U135" s="3"/>
      <c r="V135" s="3"/>
      <c r="W135" s="3"/>
      <c r="X135" s="3"/>
      <c r="Y135" s="3"/>
      <c r="Z135" s="3"/>
    </row>
    <row r="136" spans="1:26" ht="30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4"/>
      <c r="S136" s="4"/>
      <c r="T136" s="3"/>
      <c r="U136" s="3"/>
      <c r="V136" s="3"/>
      <c r="W136" s="3"/>
      <c r="X136" s="3"/>
      <c r="Y136" s="3"/>
      <c r="Z136" s="3"/>
    </row>
    <row r="137" spans="1:26" ht="30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4"/>
      <c r="S137" s="4"/>
      <c r="T137" s="3"/>
      <c r="U137" s="3"/>
      <c r="V137" s="3"/>
      <c r="W137" s="3"/>
      <c r="X137" s="3"/>
      <c r="Y137" s="3"/>
      <c r="Z137" s="3"/>
    </row>
    <row r="138" spans="1:26" ht="30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4"/>
      <c r="S138" s="4"/>
      <c r="T138" s="3"/>
      <c r="U138" s="3"/>
      <c r="V138" s="3"/>
      <c r="W138" s="3"/>
      <c r="X138" s="3"/>
      <c r="Y138" s="3"/>
      <c r="Z138" s="3"/>
    </row>
    <row r="139" spans="1:26" ht="30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4"/>
      <c r="S139" s="4"/>
      <c r="T139" s="3"/>
      <c r="U139" s="3"/>
      <c r="V139" s="3"/>
      <c r="W139" s="3"/>
      <c r="X139" s="3"/>
      <c r="Y139" s="3"/>
      <c r="Z139" s="3"/>
    </row>
    <row r="140" spans="1:26" ht="30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4"/>
      <c r="S140" s="4"/>
      <c r="T140" s="3"/>
      <c r="U140" s="3"/>
      <c r="V140" s="3"/>
      <c r="W140" s="3"/>
      <c r="X140" s="3"/>
      <c r="Y140" s="3"/>
      <c r="Z140" s="3"/>
    </row>
    <row r="141" spans="1:26" ht="30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4"/>
      <c r="S141" s="4"/>
      <c r="T141" s="3"/>
      <c r="U141" s="3"/>
      <c r="V141" s="3"/>
      <c r="W141" s="3"/>
      <c r="X141" s="3"/>
      <c r="Y141" s="3"/>
      <c r="Z141" s="3"/>
    </row>
    <row r="142" spans="1:26" ht="30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4"/>
      <c r="S142" s="4"/>
      <c r="T142" s="3"/>
      <c r="U142" s="3"/>
      <c r="V142" s="3"/>
      <c r="W142" s="3"/>
      <c r="X142" s="3"/>
      <c r="Y142" s="3"/>
      <c r="Z142" s="3"/>
    </row>
    <row r="143" spans="1:26" ht="30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4"/>
      <c r="S143" s="4"/>
      <c r="T143" s="3"/>
      <c r="U143" s="3"/>
      <c r="V143" s="3"/>
      <c r="W143" s="3"/>
      <c r="X143" s="3"/>
      <c r="Y143" s="3"/>
      <c r="Z143" s="3"/>
    </row>
    <row r="144" spans="1:26" ht="30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4"/>
      <c r="S144" s="4"/>
      <c r="T144" s="3"/>
      <c r="U144" s="3"/>
      <c r="V144" s="3"/>
      <c r="W144" s="3"/>
      <c r="X144" s="3"/>
      <c r="Y144" s="3"/>
      <c r="Z144" s="3"/>
    </row>
    <row r="145" spans="1:26" ht="30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4"/>
      <c r="S145" s="4"/>
      <c r="T145" s="3"/>
      <c r="U145" s="3"/>
      <c r="V145" s="3"/>
      <c r="W145" s="3"/>
      <c r="X145" s="3"/>
      <c r="Y145" s="3"/>
      <c r="Z145" s="3"/>
    </row>
    <row r="146" spans="1:26" ht="30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4"/>
      <c r="S146" s="4"/>
      <c r="T146" s="3"/>
      <c r="U146" s="3"/>
      <c r="V146" s="3"/>
      <c r="W146" s="3"/>
      <c r="X146" s="3"/>
      <c r="Y146" s="3"/>
      <c r="Z146" s="3"/>
    </row>
    <row r="147" spans="1:26" ht="30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4"/>
      <c r="S147" s="4"/>
      <c r="T147" s="3"/>
      <c r="U147" s="3"/>
      <c r="V147" s="3"/>
      <c r="W147" s="3"/>
      <c r="X147" s="3"/>
      <c r="Y147" s="3"/>
      <c r="Z147" s="3"/>
    </row>
    <row r="148" spans="1:26" ht="30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4"/>
      <c r="S148" s="4"/>
      <c r="T148" s="3"/>
      <c r="U148" s="3"/>
      <c r="V148" s="3"/>
      <c r="W148" s="3"/>
      <c r="X148" s="3"/>
      <c r="Y148" s="3"/>
      <c r="Z148" s="3"/>
    </row>
    <row r="149" spans="1:26" ht="30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4"/>
      <c r="S149" s="4"/>
      <c r="T149" s="3"/>
      <c r="U149" s="3"/>
      <c r="V149" s="3"/>
      <c r="W149" s="3"/>
      <c r="X149" s="3"/>
      <c r="Y149" s="3"/>
      <c r="Z149" s="3"/>
    </row>
    <row r="150" spans="1:26" ht="30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4"/>
      <c r="S150" s="4"/>
      <c r="T150" s="3"/>
      <c r="U150" s="3"/>
      <c r="V150" s="3"/>
      <c r="W150" s="3"/>
      <c r="X150" s="3"/>
      <c r="Y150" s="3"/>
      <c r="Z150" s="3"/>
    </row>
    <row r="151" spans="1:26" ht="30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4"/>
      <c r="S151" s="4"/>
      <c r="T151" s="3"/>
      <c r="U151" s="3"/>
      <c r="V151" s="3"/>
      <c r="W151" s="3"/>
      <c r="X151" s="3"/>
      <c r="Y151" s="3"/>
      <c r="Z151" s="3"/>
    </row>
    <row r="152" spans="1:26" ht="30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4"/>
      <c r="S152" s="4"/>
      <c r="T152" s="3"/>
      <c r="U152" s="3"/>
      <c r="V152" s="3"/>
      <c r="W152" s="3"/>
      <c r="X152" s="3"/>
      <c r="Y152" s="3"/>
      <c r="Z152" s="3"/>
    </row>
    <row r="153" spans="1:26" ht="30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4"/>
      <c r="S153" s="4"/>
      <c r="T153" s="3"/>
      <c r="U153" s="3"/>
      <c r="V153" s="3"/>
      <c r="W153" s="3"/>
      <c r="X153" s="3"/>
      <c r="Y153" s="3"/>
      <c r="Z153" s="3"/>
    </row>
    <row r="154" spans="1:26" ht="30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4"/>
      <c r="S154" s="4"/>
      <c r="T154" s="3"/>
      <c r="U154" s="3"/>
      <c r="V154" s="3"/>
      <c r="W154" s="3"/>
      <c r="X154" s="3"/>
      <c r="Y154" s="3"/>
      <c r="Z154" s="3"/>
    </row>
    <row r="155" spans="1:26" ht="30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4"/>
      <c r="S155" s="4"/>
      <c r="T155" s="3"/>
      <c r="U155" s="3"/>
      <c r="V155" s="3"/>
      <c r="W155" s="3"/>
      <c r="X155" s="3"/>
      <c r="Y155" s="3"/>
      <c r="Z155" s="3"/>
    </row>
    <row r="156" spans="1:26" ht="30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4"/>
      <c r="S156" s="4"/>
      <c r="T156" s="3"/>
      <c r="U156" s="3"/>
      <c r="V156" s="3"/>
      <c r="W156" s="3"/>
      <c r="X156" s="3"/>
      <c r="Y156" s="3"/>
      <c r="Z156" s="3"/>
    </row>
    <row r="157" spans="1:26" ht="30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4"/>
      <c r="S157" s="4"/>
      <c r="T157" s="3"/>
      <c r="U157" s="3"/>
      <c r="V157" s="3"/>
      <c r="W157" s="3"/>
      <c r="X157" s="3"/>
      <c r="Y157" s="3"/>
      <c r="Z157" s="3"/>
    </row>
    <row r="158" spans="1:26" ht="30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4"/>
      <c r="S158" s="4"/>
      <c r="T158" s="3"/>
      <c r="U158" s="3"/>
      <c r="V158" s="3"/>
      <c r="W158" s="3"/>
      <c r="X158" s="3"/>
      <c r="Y158" s="3"/>
      <c r="Z158" s="3"/>
    </row>
    <row r="159" spans="1:26" ht="30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4"/>
      <c r="S159" s="4"/>
      <c r="T159" s="3"/>
      <c r="U159" s="3"/>
      <c r="V159" s="3"/>
      <c r="W159" s="3"/>
      <c r="X159" s="3"/>
      <c r="Y159" s="3"/>
      <c r="Z159" s="3"/>
    </row>
    <row r="160" spans="1:26" ht="30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4"/>
      <c r="S160" s="4"/>
      <c r="T160" s="3"/>
      <c r="U160" s="3"/>
      <c r="V160" s="3"/>
      <c r="W160" s="3"/>
      <c r="X160" s="3"/>
      <c r="Y160" s="3"/>
      <c r="Z160" s="3"/>
    </row>
    <row r="161" spans="1:26" ht="30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4"/>
      <c r="S161" s="4"/>
      <c r="T161" s="3"/>
      <c r="U161" s="3"/>
      <c r="V161" s="3"/>
      <c r="W161" s="3"/>
      <c r="X161" s="3"/>
      <c r="Y161" s="3"/>
      <c r="Z161" s="3"/>
    </row>
    <row r="162" spans="1:26" ht="30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4"/>
      <c r="S162" s="4"/>
      <c r="T162" s="3"/>
      <c r="U162" s="3"/>
      <c r="V162" s="3"/>
      <c r="W162" s="3"/>
      <c r="X162" s="3"/>
      <c r="Y162" s="3"/>
      <c r="Z162" s="3"/>
    </row>
    <row r="163" spans="1:26" ht="30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4"/>
      <c r="S163" s="4"/>
      <c r="T163" s="3"/>
      <c r="U163" s="3"/>
      <c r="V163" s="3"/>
      <c r="W163" s="3"/>
      <c r="X163" s="3"/>
      <c r="Y163" s="3"/>
      <c r="Z163" s="3"/>
    </row>
    <row r="164" spans="1:26" ht="30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4"/>
      <c r="S164" s="4"/>
      <c r="T164" s="3"/>
      <c r="U164" s="3"/>
      <c r="V164" s="3"/>
      <c r="W164" s="3"/>
      <c r="X164" s="3"/>
      <c r="Y164" s="3"/>
      <c r="Z164" s="3"/>
    </row>
    <row r="165" spans="1:26" ht="30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4"/>
      <c r="S165" s="4"/>
      <c r="T165" s="3"/>
      <c r="U165" s="3"/>
      <c r="V165" s="3"/>
      <c r="W165" s="3"/>
      <c r="X165" s="3"/>
      <c r="Y165" s="3"/>
      <c r="Z165" s="3"/>
    </row>
    <row r="166" spans="1:26" ht="30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4"/>
      <c r="S166" s="4"/>
      <c r="T166" s="3"/>
      <c r="U166" s="3"/>
      <c r="V166" s="3"/>
      <c r="W166" s="3"/>
      <c r="X166" s="3"/>
      <c r="Y166" s="3"/>
      <c r="Z166" s="3"/>
    </row>
    <row r="167" spans="1:26" ht="30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4"/>
      <c r="S167" s="4"/>
      <c r="T167" s="3"/>
      <c r="U167" s="3"/>
      <c r="V167" s="3"/>
      <c r="W167" s="3"/>
      <c r="X167" s="3"/>
      <c r="Y167" s="3"/>
      <c r="Z167" s="3"/>
    </row>
    <row r="168" spans="1:26" ht="30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4"/>
      <c r="S168" s="4"/>
      <c r="T168" s="3"/>
      <c r="U168" s="3"/>
      <c r="V168" s="3"/>
      <c r="W168" s="3"/>
      <c r="X168" s="3"/>
      <c r="Y168" s="3"/>
      <c r="Z168" s="3"/>
    </row>
    <row r="169" spans="1:26" ht="30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4"/>
      <c r="S169" s="4"/>
      <c r="T169" s="3"/>
      <c r="U169" s="3"/>
      <c r="V169" s="3"/>
      <c r="W169" s="3"/>
      <c r="X169" s="3"/>
      <c r="Y169" s="3"/>
      <c r="Z169" s="3"/>
    </row>
    <row r="170" spans="1:26" ht="30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4"/>
      <c r="S170" s="4"/>
      <c r="T170" s="3"/>
      <c r="U170" s="3"/>
      <c r="V170" s="3"/>
      <c r="W170" s="3"/>
      <c r="X170" s="3"/>
      <c r="Y170" s="3"/>
      <c r="Z170" s="3"/>
    </row>
    <row r="171" spans="1:26" ht="30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4"/>
      <c r="S171" s="4"/>
      <c r="T171" s="3"/>
      <c r="U171" s="3"/>
      <c r="V171" s="3"/>
      <c r="W171" s="3"/>
      <c r="X171" s="3"/>
      <c r="Y171" s="3"/>
      <c r="Z171" s="3"/>
    </row>
    <row r="172" spans="1:26" ht="30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4"/>
      <c r="S172" s="4"/>
      <c r="T172" s="3"/>
      <c r="U172" s="3"/>
      <c r="V172" s="3"/>
      <c r="W172" s="3"/>
      <c r="X172" s="3"/>
      <c r="Y172" s="3"/>
      <c r="Z172" s="3"/>
    </row>
    <row r="173" spans="1:26" ht="30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4"/>
      <c r="S173" s="4"/>
      <c r="T173" s="3"/>
      <c r="U173" s="3"/>
      <c r="V173" s="3"/>
      <c r="W173" s="3"/>
      <c r="X173" s="3"/>
      <c r="Y173" s="3"/>
      <c r="Z173" s="3"/>
    </row>
    <row r="174" spans="1:26" ht="30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4"/>
      <c r="S174" s="4"/>
      <c r="T174" s="3"/>
      <c r="U174" s="3"/>
      <c r="V174" s="3"/>
      <c r="W174" s="3"/>
      <c r="X174" s="3"/>
      <c r="Y174" s="3"/>
      <c r="Z174" s="3"/>
    </row>
    <row r="175" spans="1:26" ht="30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4"/>
      <c r="S175" s="4"/>
      <c r="T175" s="3"/>
      <c r="U175" s="3"/>
      <c r="V175" s="3"/>
      <c r="W175" s="3"/>
      <c r="X175" s="3"/>
      <c r="Y175" s="3"/>
      <c r="Z175" s="3"/>
    </row>
    <row r="176" spans="1:26" ht="30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4"/>
      <c r="S176" s="4"/>
      <c r="T176" s="3"/>
      <c r="U176" s="3"/>
      <c r="V176" s="3"/>
      <c r="W176" s="3"/>
      <c r="X176" s="3"/>
      <c r="Y176" s="3"/>
      <c r="Z176" s="3"/>
    </row>
    <row r="177" spans="1:26" ht="30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4"/>
      <c r="S177" s="4"/>
      <c r="T177" s="3"/>
      <c r="U177" s="3"/>
      <c r="V177" s="3"/>
      <c r="W177" s="3"/>
      <c r="X177" s="3"/>
      <c r="Y177" s="3"/>
      <c r="Z177" s="3"/>
    </row>
    <row r="178" spans="1:26" ht="30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4"/>
      <c r="S178" s="4"/>
      <c r="T178" s="3"/>
      <c r="U178" s="3"/>
      <c r="V178" s="3"/>
      <c r="W178" s="3"/>
      <c r="X178" s="3"/>
      <c r="Y178" s="3"/>
      <c r="Z178" s="3"/>
    </row>
    <row r="179" spans="1:26" ht="30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4"/>
      <c r="S179" s="4"/>
      <c r="T179" s="3"/>
      <c r="U179" s="3"/>
      <c r="V179" s="3"/>
      <c r="W179" s="3"/>
      <c r="X179" s="3"/>
      <c r="Y179" s="3"/>
      <c r="Z179" s="3"/>
    </row>
    <row r="180" spans="1:26" ht="30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4"/>
      <c r="S180" s="4"/>
      <c r="T180" s="3"/>
      <c r="U180" s="3"/>
      <c r="V180" s="3"/>
      <c r="W180" s="3"/>
      <c r="X180" s="3"/>
      <c r="Y180" s="3"/>
      <c r="Z180" s="3"/>
    </row>
    <row r="181" spans="1:26" ht="30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4"/>
      <c r="S181" s="4"/>
      <c r="T181" s="3"/>
      <c r="U181" s="3"/>
      <c r="V181" s="3"/>
      <c r="W181" s="3"/>
      <c r="X181" s="3"/>
      <c r="Y181" s="3"/>
      <c r="Z181" s="3"/>
    </row>
    <row r="182" spans="1:26" ht="30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4"/>
      <c r="S182" s="4"/>
      <c r="T182" s="3"/>
      <c r="U182" s="3"/>
      <c r="V182" s="3"/>
      <c r="W182" s="3"/>
      <c r="X182" s="3"/>
      <c r="Y182" s="3"/>
      <c r="Z182" s="3"/>
    </row>
    <row r="183" spans="1:26" ht="30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4"/>
      <c r="S183" s="4"/>
      <c r="T183" s="3"/>
      <c r="U183" s="3"/>
      <c r="V183" s="3"/>
      <c r="W183" s="3"/>
      <c r="X183" s="3"/>
      <c r="Y183" s="3"/>
      <c r="Z183" s="3"/>
    </row>
    <row r="184" spans="1:26" ht="30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4"/>
      <c r="S184" s="4"/>
      <c r="T184" s="3"/>
      <c r="U184" s="3"/>
      <c r="V184" s="3"/>
      <c r="W184" s="3"/>
      <c r="X184" s="3"/>
      <c r="Y184" s="3"/>
      <c r="Z184" s="3"/>
    </row>
    <row r="185" spans="1:26" ht="30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4"/>
      <c r="S185" s="4"/>
      <c r="T185" s="3"/>
      <c r="U185" s="3"/>
      <c r="V185" s="3"/>
      <c r="W185" s="3"/>
      <c r="X185" s="3"/>
      <c r="Y185" s="3"/>
      <c r="Z185" s="3"/>
    </row>
    <row r="186" spans="1:26" ht="30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4"/>
      <c r="S186" s="4"/>
      <c r="T186" s="3"/>
      <c r="U186" s="3"/>
      <c r="V186" s="3"/>
      <c r="W186" s="3"/>
      <c r="X186" s="3"/>
      <c r="Y186" s="3"/>
      <c r="Z186" s="3"/>
    </row>
    <row r="187" spans="1:26" ht="30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4"/>
      <c r="S187" s="4"/>
      <c r="T187" s="3"/>
      <c r="U187" s="3"/>
      <c r="V187" s="3"/>
      <c r="W187" s="3"/>
      <c r="X187" s="3"/>
      <c r="Y187" s="3"/>
      <c r="Z187" s="3"/>
    </row>
    <row r="188" spans="1:26" ht="30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4"/>
      <c r="S188" s="4"/>
      <c r="T188" s="3"/>
      <c r="U188" s="3"/>
      <c r="V188" s="3"/>
      <c r="W188" s="3"/>
      <c r="X188" s="3"/>
      <c r="Y188" s="3"/>
      <c r="Z188" s="3"/>
    </row>
    <row r="189" spans="1:26" ht="30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4"/>
      <c r="S189" s="4"/>
      <c r="T189" s="3"/>
      <c r="U189" s="3"/>
      <c r="V189" s="3"/>
      <c r="W189" s="3"/>
      <c r="X189" s="3"/>
      <c r="Y189" s="3"/>
      <c r="Z189" s="3"/>
    </row>
    <row r="190" spans="1:26" ht="30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4"/>
      <c r="S190" s="4"/>
      <c r="T190" s="3"/>
      <c r="U190" s="3"/>
      <c r="V190" s="3"/>
      <c r="W190" s="3"/>
      <c r="X190" s="3"/>
      <c r="Y190" s="3"/>
      <c r="Z190" s="3"/>
    </row>
    <row r="191" spans="1:26" ht="30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4"/>
      <c r="S191" s="4"/>
      <c r="T191" s="3"/>
      <c r="U191" s="3"/>
      <c r="V191" s="3"/>
      <c r="W191" s="3"/>
      <c r="X191" s="3"/>
      <c r="Y191" s="3"/>
      <c r="Z191" s="3"/>
    </row>
    <row r="192" spans="1:26" ht="30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4"/>
      <c r="S192" s="4"/>
      <c r="T192" s="3"/>
      <c r="U192" s="3"/>
      <c r="V192" s="3"/>
      <c r="W192" s="3"/>
      <c r="X192" s="3"/>
      <c r="Y192" s="3"/>
      <c r="Z192" s="3"/>
    </row>
    <row r="193" spans="1:26" ht="30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4"/>
      <c r="S193" s="4"/>
      <c r="T193" s="3"/>
      <c r="U193" s="3"/>
      <c r="V193" s="3"/>
      <c r="W193" s="3"/>
      <c r="X193" s="3"/>
      <c r="Y193" s="3"/>
      <c r="Z193" s="3"/>
    </row>
    <row r="194" spans="1:26" ht="30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4"/>
      <c r="S194" s="4"/>
      <c r="T194" s="3"/>
      <c r="U194" s="3"/>
      <c r="V194" s="3"/>
      <c r="W194" s="3"/>
      <c r="X194" s="3"/>
      <c r="Y194" s="3"/>
      <c r="Z194" s="3"/>
    </row>
    <row r="195" spans="1:26" ht="30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4"/>
      <c r="S195" s="4"/>
      <c r="T195" s="3"/>
      <c r="U195" s="3"/>
      <c r="V195" s="3"/>
      <c r="W195" s="3"/>
      <c r="X195" s="3"/>
      <c r="Y195" s="3"/>
      <c r="Z195" s="3"/>
    </row>
    <row r="196" spans="1:26" ht="30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4"/>
      <c r="S196" s="4"/>
      <c r="T196" s="3"/>
      <c r="U196" s="3"/>
      <c r="V196" s="3"/>
      <c r="W196" s="3"/>
      <c r="X196" s="3"/>
      <c r="Y196" s="3"/>
      <c r="Z196" s="3"/>
    </row>
    <row r="197" spans="1:26" ht="30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4"/>
      <c r="S197" s="4"/>
      <c r="T197" s="3"/>
      <c r="U197" s="3"/>
      <c r="V197" s="3"/>
      <c r="W197" s="3"/>
      <c r="X197" s="3"/>
      <c r="Y197" s="3"/>
      <c r="Z197" s="3"/>
    </row>
    <row r="198" spans="1:26" ht="30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4"/>
      <c r="S198" s="4"/>
      <c r="T198" s="3"/>
      <c r="U198" s="3"/>
      <c r="V198" s="3"/>
      <c r="W198" s="3"/>
      <c r="X198" s="3"/>
      <c r="Y198" s="3"/>
      <c r="Z198" s="3"/>
    </row>
    <row r="199" spans="1:26" ht="30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4"/>
      <c r="S199" s="4"/>
      <c r="T199" s="3"/>
      <c r="U199" s="3"/>
      <c r="V199" s="3"/>
      <c r="W199" s="3"/>
      <c r="X199" s="3"/>
      <c r="Y199" s="3"/>
      <c r="Z199" s="3"/>
    </row>
    <row r="200" spans="1:26" ht="30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4"/>
      <c r="S200" s="4"/>
      <c r="T200" s="3"/>
      <c r="U200" s="3"/>
      <c r="V200" s="3"/>
      <c r="W200" s="3"/>
      <c r="X200" s="3"/>
      <c r="Y200" s="3"/>
      <c r="Z200" s="3"/>
    </row>
    <row r="201" spans="1:26" ht="30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4"/>
      <c r="S201" s="4"/>
      <c r="T201" s="3"/>
      <c r="U201" s="3"/>
      <c r="V201" s="3"/>
      <c r="W201" s="3"/>
      <c r="X201" s="3"/>
      <c r="Y201" s="3"/>
      <c r="Z201" s="3"/>
    </row>
    <row r="202" spans="1:26" ht="30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4"/>
      <c r="S202" s="4"/>
      <c r="T202" s="3"/>
      <c r="U202" s="3"/>
      <c r="V202" s="3"/>
      <c r="W202" s="3"/>
      <c r="X202" s="3"/>
      <c r="Y202" s="3"/>
      <c r="Z202" s="3"/>
    </row>
    <row r="203" spans="1:26" ht="30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4"/>
      <c r="S203" s="4"/>
      <c r="T203" s="3"/>
      <c r="U203" s="3"/>
      <c r="V203" s="3"/>
      <c r="W203" s="3"/>
      <c r="X203" s="3"/>
      <c r="Y203" s="3"/>
      <c r="Z203" s="3"/>
    </row>
    <row r="204" spans="1:26" ht="30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4"/>
      <c r="S204" s="4"/>
      <c r="T204" s="3"/>
      <c r="U204" s="3"/>
      <c r="V204" s="3"/>
      <c r="W204" s="3"/>
      <c r="X204" s="3"/>
      <c r="Y204" s="3"/>
      <c r="Z204" s="3"/>
    </row>
    <row r="205" spans="1:26" ht="30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4"/>
      <c r="S205" s="4"/>
      <c r="T205" s="3"/>
      <c r="U205" s="3"/>
      <c r="V205" s="3"/>
      <c r="W205" s="3"/>
      <c r="X205" s="3"/>
      <c r="Y205" s="3"/>
      <c r="Z205" s="3"/>
    </row>
    <row r="206" spans="1:26" ht="30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4"/>
      <c r="S206" s="4"/>
      <c r="T206" s="3"/>
      <c r="U206" s="3"/>
      <c r="V206" s="3"/>
      <c r="W206" s="3"/>
      <c r="X206" s="3"/>
      <c r="Y206" s="3"/>
      <c r="Z206" s="3"/>
    </row>
    <row r="207" spans="1:26" ht="30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4"/>
      <c r="S207" s="4"/>
      <c r="T207" s="3"/>
      <c r="U207" s="3"/>
      <c r="V207" s="3"/>
      <c r="W207" s="3"/>
      <c r="X207" s="3"/>
      <c r="Y207" s="3"/>
      <c r="Z207" s="3"/>
    </row>
    <row r="208" spans="1:26" ht="30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4"/>
      <c r="S208" s="4"/>
      <c r="T208" s="3"/>
      <c r="U208" s="3"/>
      <c r="V208" s="3"/>
      <c r="W208" s="3"/>
      <c r="X208" s="3"/>
      <c r="Y208" s="3"/>
      <c r="Z208" s="3"/>
    </row>
    <row r="209" spans="1:26" ht="30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4"/>
      <c r="S209" s="4"/>
      <c r="T209" s="3"/>
      <c r="U209" s="3"/>
      <c r="V209" s="3"/>
      <c r="W209" s="3"/>
      <c r="X209" s="3"/>
      <c r="Y209" s="3"/>
      <c r="Z209" s="3"/>
    </row>
    <row r="210" spans="1:26" ht="30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4"/>
      <c r="S210" s="4"/>
      <c r="T210" s="3"/>
      <c r="U210" s="3"/>
      <c r="V210" s="3"/>
      <c r="W210" s="3"/>
      <c r="X210" s="3"/>
      <c r="Y210" s="3"/>
      <c r="Z210" s="3"/>
    </row>
    <row r="211" spans="1:26" ht="30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4"/>
      <c r="S211" s="4"/>
      <c r="T211" s="3"/>
      <c r="U211" s="3"/>
      <c r="V211" s="3"/>
      <c r="W211" s="3"/>
      <c r="X211" s="3"/>
      <c r="Y211" s="3"/>
      <c r="Z211" s="3"/>
    </row>
    <row r="212" spans="1:26" ht="30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4"/>
      <c r="S212" s="4"/>
      <c r="T212" s="3"/>
      <c r="U212" s="3"/>
      <c r="V212" s="3"/>
      <c r="W212" s="3"/>
      <c r="X212" s="3"/>
      <c r="Y212" s="3"/>
      <c r="Z212" s="3"/>
    </row>
    <row r="213" spans="1:26" ht="30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4"/>
      <c r="S213" s="4"/>
      <c r="T213" s="3"/>
      <c r="U213" s="3"/>
      <c r="V213" s="3"/>
      <c r="W213" s="3"/>
      <c r="X213" s="3"/>
      <c r="Y213" s="3"/>
      <c r="Z213" s="3"/>
    </row>
    <row r="214" spans="1:26" ht="30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4"/>
      <c r="S214" s="4"/>
      <c r="T214" s="3"/>
      <c r="U214" s="3"/>
      <c r="V214" s="3"/>
      <c r="W214" s="3"/>
      <c r="X214" s="3"/>
      <c r="Y214" s="3"/>
      <c r="Z214" s="3"/>
    </row>
    <row r="215" spans="1:26" ht="30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4"/>
      <c r="S215" s="4"/>
      <c r="T215" s="3"/>
      <c r="U215" s="3"/>
      <c r="V215" s="3"/>
      <c r="W215" s="3"/>
      <c r="X215" s="3"/>
      <c r="Y215" s="3"/>
      <c r="Z215" s="3"/>
    </row>
    <row r="216" spans="1:26" ht="30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4"/>
      <c r="S216" s="4"/>
      <c r="T216" s="3"/>
      <c r="U216" s="3"/>
      <c r="V216" s="3"/>
      <c r="W216" s="3"/>
      <c r="X216" s="3"/>
      <c r="Y216" s="3"/>
      <c r="Z216" s="3"/>
    </row>
    <row r="217" spans="1:26" ht="30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4"/>
      <c r="S217" s="4"/>
      <c r="T217" s="3"/>
      <c r="U217" s="3"/>
      <c r="V217" s="3"/>
      <c r="W217" s="3"/>
      <c r="X217" s="3"/>
      <c r="Y217" s="3"/>
      <c r="Z217" s="3"/>
    </row>
    <row r="218" spans="1:26" ht="30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4"/>
      <c r="S218" s="4"/>
      <c r="T218" s="3"/>
      <c r="U218" s="3"/>
      <c r="V218" s="3"/>
      <c r="W218" s="3"/>
      <c r="X218" s="3"/>
      <c r="Y218" s="3"/>
      <c r="Z218" s="3"/>
    </row>
    <row r="219" spans="1:26" ht="30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4"/>
      <c r="S219" s="4"/>
      <c r="T219" s="3"/>
      <c r="U219" s="3"/>
      <c r="V219" s="3"/>
      <c r="W219" s="3"/>
      <c r="X219" s="3"/>
      <c r="Y219" s="3"/>
      <c r="Z219" s="3"/>
    </row>
    <row r="220" spans="1:26" ht="30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4"/>
      <c r="S220" s="4"/>
      <c r="T220" s="3"/>
      <c r="U220" s="3"/>
      <c r="V220" s="3"/>
      <c r="W220" s="3"/>
      <c r="X220" s="3"/>
      <c r="Y220" s="3"/>
      <c r="Z220" s="3"/>
    </row>
    <row r="221" spans="1:26" ht="30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4"/>
      <c r="S221" s="4"/>
      <c r="T221" s="3"/>
      <c r="U221" s="3"/>
      <c r="V221" s="3"/>
      <c r="W221" s="3"/>
      <c r="X221" s="3"/>
      <c r="Y221" s="3"/>
      <c r="Z221" s="3"/>
    </row>
    <row r="222" spans="1:26" ht="30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4"/>
      <c r="S222" s="4"/>
      <c r="T222" s="3"/>
      <c r="U222" s="3"/>
      <c r="V222" s="3"/>
      <c r="W222" s="3"/>
      <c r="X222" s="3"/>
      <c r="Y222" s="3"/>
      <c r="Z222" s="3"/>
    </row>
    <row r="223" spans="1:26" ht="30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4"/>
      <c r="S223" s="4"/>
      <c r="T223" s="3"/>
      <c r="U223" s="3"/>
      <c r="V223" s="3"/>
      <c r="W223" s="3"/>
      <c r="X223" s="3"/>
      <c r="Y223" s="3"/>
      <c r="Z223" s="3"/>
    </row>
    <row r="224" spans="1:26" ht="30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4"/>
      <c r="S224" s="4"/>
      <c r="T224" s="3"/>
      <c r="U224" s="3"/>
      <c r="V224" s="3"/>
      <c r="W224" s="3"/>
      <c r="X224" s="3"/>
      <c r="Y224" s="3"/>
      <c r="Z224" s="3"/>
    </row>
    <row r="225" spans="1:26" ht="30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4"/>
      <c r="S225" s="4"/>
      <c r="T225" s="3"/>
      <c r="U225" s="3"/>
      <c r="V225" s="3"/>
      <c r="W225" s="3"/>
      <c r="X225" s="3"/>
      <c r="Y225" s="3"/>
      <c r="Z225" s="3"/>
    </row>
    <row r="226" spans="1:26" ht="30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4"/>
      <c r="S226" s="4"/>
      <c r="T226" s="3"/>
      <c r="U226" s="3"/>
      <c r="V226" s="3"/>
      <c r="W226" s="3"/>
      <c r="X226" s="3"/>
      <c r="Y226" s="3"/>
      <c r="Z226" s="3"/>
    </row>
    <row r="227" spans="1:26" ht="30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4"/>
      <c r="S227" s="4"/>
      <c r="T227" s="3"/>
      <c r="U227" s="3"/>
      <c r="V227" s="3"/>
      <c r="W227" s="3"/>
      <c r="X227" s="3"/>
      <c r="Y227" s="3"/>
      <c r="Z227" s="3"/>
    </row>
    <row r="228" spans="1:26" ht="15.75" customHeight="1" x14ac:dyDescent="0.25"/>
    <row r="229" spans="1:26" ht="15.75" customHeight="1" x14ac:dyDescent="0.25"/>
    <row r="230" spans="1:26" ht="15.75" customHeight="1" x14ac:dyDescent="0.25"/>
    <row r="231" spans="1:26" ht="15.75" customHeight="1" x14ac:dyDescent="0.25"/>
    <row r="232" spans="1:26" ht="15.75" customHeight="1" x14ac:dyDescent="0.25"/>
    <row r="233" spans="1:26" ht="15.75" customHeight="1" x14ac:dyDescent="0.25"/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7">
    <mergeCell ref="A21:A22"/>
    <mergeCell ref="B27:S27"/>
    <mergeCell ref="G12:G13"/>
    <mergeCell ref="H12:H13"/>
    <mergeCell ref="I12:I13"/>
    <mergeCell ref="J12:J13"/>
    <mergeCell ref="I16:I17"/>
    <mergeCell ref="O11:O14"/>
    <mergeCell ref="P12:P13"/>
    <mergeCell ref="L11:L14"/>
    <mergeCell ref="M11:M14"/>
    <mergeCell ref="N11:N14"/>
    <mergeCell ref="R11:R14"/>
    <mergeCell ref="A12:A13"/>
    <mergeCell ref="D12:D13"/>
    <mergeCell ref="K12:K13"/>
    <mergeCell ref="A8:N8"/>
    <mergeCell ref="A9:S9"/>
    <mergeCell ref="E12:E13"/>
    <mergeCell ref="F12:F13"/>
    <mergeCell ref="A18:A19"/>
    <mergeCell ref="Q12:Q13"/>
    <mergeCell ref="B1:P2"/>
    <mergeCell ref="A4:S4"/>
    <mergeCell ref="A5:N5"/>
    <mergeCell ref="A6:S6"/>
    <mergeCell ref="A7:S7"/>
  </mergeCells>
  <printOptions horizontalCentered="1"/>
  <pageMargins left="0.70866141732283505" right="0.31496062992126" top="0.74803149606299202" bottom="0.74803149606299202" header="0" footer="0"/>
  <pageSetup paperSize="9" scale="43" orientation="portrait" r:id="rId1"/>
  <headerFooter>
    <oddFooter>&amp;LStatistik Perhubungan / Transportation Statistics &amp;R4-&amp;P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defaultColWidth="12.6328125" defaultRowHeight="15" customHeight="1" x14ac:dyDescent="0.25"/>
  <cols>
    <col min="1" max="1" width="8.7265625" customWidth="1"/>
    <col min="2" max="2" width="11.90625" customWidth="1"/>
    <col min="3" max="3" width="14" customWidth="1"/>
    <col min="4" max="4" width="14.08984375" customWidth="1"/>
    <col min="5" max="5" width="13.90625" customWidth="1"/>
    <col min="6" max="6" width="12.453125" customWidth="1"/>
    <col min="7" max="7" width="13.453125" customWidth="1"/>
    <col min="8" max="8" width="14" customWidth="1"/>
    <col min="9" max="9" width="45" customWidth="1"/>
    <col min="10" max="26" width="8.7265625" customWidth="1"/>
  </cols>
  <sheetData>
    <row r="1" spans="1:26" ht="15.5" x14ac:dyDescent="0.35">
      <c r="A1" s="220"/>
      <c r="B1" s="128"/>
      <c r="C1" s="128"/>
      <c r="D1" s="128"/>
      <c r="E1" s="128"/>
      <c r="F1" s="128"/>
      <c r="G1" s="128"/>
      <c r="H1" s="128"/>
      <c r="I1" s="313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</row>
    <row r="2" spans="1:26" ht="43.5" customHeight="1" x14ac:dyDescent="0.25">
      <c r="A2" s="220"/>
      <c r="B2" s="222" t="s">
        <v>180</v>
      </c>
      <c r="C2" s="222" t="s">
        <v>181</v>
      </c>
      <c r="D2" s="222" t="s">
        <v>182</v>
      </c>
      <c r="E2" s="222" t="s">
        <v>183</v>
      </c>
      <c r="F2" s="222" t="s">
        <v>184</v>
      </c>
      <c r="G2" s="222" t="s">
        <v>185</v>
      </c>
      <c r="H2" s="222" t="s">
        <v>186</v>
      </c>
      <c r="I2" s="222" t="s">
        <v>187</v>
      </c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</row>
    <row r="3" spans="1:26" ht="62" x14ac:dyDescent="0.25">
      <c r="A3" s="220"/>
      <c r="B3" s="224" t="s">
        <v>189</v>
      </c>
      <c r="C3" s="225"/>
      <c r="D3" s="225">
        <f>4.7+5.6</f>
        <v>10.3</v>
      </c>
      <c r="E3" s="225"/>
      <c r="F3" s="225"/>
      <c r="G3" s="225"/>
      <c r="H3" s="225"/>
      <c r="I3" s="227" t="s">
        <v>282</v>
      </c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</row>
    <row r="4" spans="1:26" ht="15.5" x14ac:dyDescent="0.25">
      <c r="A4" s="220"/>
      <c r="B4" s="224" t="s">
        <v>193</v>
      </c>
      <c r="C4" s="225"/>
      <c r="D4" s="225">
        <v>15</v>
      </c>
      <c r="E4" s="225"/>
      <c r="F4" s="225"/>
      <c r="G4" s="225"/>
      <c r="H4" s="225"/>
      <c r="I4" s="227" t="s">
        <v>283</v>
      </c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</row>
    <row r="5" spans="1:26" ht="15.5" x14ac:dyDescent="0.25">
      <c r="A5" s="220"/>
      <c r="B5" s="224" t="s">
        <v>202</v>
      </c>
      <c r="C5" s="225"/>
      <c r="D5" s="225"/>
      <c r="E5" s="225"/>
      <c r="F5" s="225"/>
      <c r="G5" s="225"/>
      <c r="H5" s="225"/>
      <c r="I5" s="314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</row>
    <row r="6" spans="1:26" ht="15.5" x14ac:dyDescent="0.25">
      <c r="A6" s="220"/>
      <c r="B6" s="224" t="s">
        <v>205</v>
      </c>
      <c r="C6" s="225"/>
      <c r="D6" s="225"/>
      <c r="E6" s="225"/>
      <c r="F6" s="225"/>
      <c r="G6" s="225"/>
      <c r="H6" s="225"/>
      <c r="I6" s="314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</row>
    <row r="7" spans="1:26" ht="31" x14ac:dyDescent="0.25">
      <c r="A7" s="220"/>
      <c r="B7" s="224" t="s">
        <v>209</v>
      </c>
      <c r="C7" s="225"/>
      <c r="D7" s="225">
        <v>43.66</v>
      </c>
      <c r="E7" s="225"/>
      <c r="F7" s="225"/>
      <c r="G7" s="225"/>
      <c r="H7" s="225"/>
      <c r="I7" s="227" t="s">
        <v>284</v>
      </c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</row>
    <row r="8" spans="1:26" ht="77.5" x14ac:dyDescent="0.25">
      <c r="A8" s="220"/>
      <c r="B8" s="224" t="s">
        <v>214</v>
      </c>
      <c r="C8" s="225"/>
      <c r="D8" s="225">
        <f>11.12+55.21</f>
        <v>66.33</v>
      </c>
      <c r="E8" s="225"/>
      <c r="F8" s="225"/>
      <c r="G8" s="225"/>
      <c r="H8" s="225"/>
      <c r="I8" s="227" t="s">
        <v>285</v>
      </c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</row>
    <row r="9" spans="1:26" ht="46.5" x14ac:dyDescent="0.25">
      <c r="A9" s="220"/>
      <c r="B9" s="224" t="s">
        <v>216</v>
      </c>
      <c r="C9" s="225"/>
      <c r="D9" s="225">
        <v>59.63</v>
      </c>
      <c r="E9" s="225"/>
      <c r="F9" s="225"/>
      <c r="G9" s="225"/>
      <c r="H9" s="225"/>
      <c r="I9" s="227" t="s">
        <v>286</v>
      </c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</row>
    <row r="10" spans="1:26" ht="15.5" x14ac:dyDescent="0.25">
      <c r="A10" s="220"/>
      <c r="B10" s="224" t="s">
        <v>218</v>
      </c>
      <c r="C10" s="225"/>
      <c r="D10" s="225"/>
      <c r="E10" s="225"/>
      <c r="F10" s="225"/>
      <c r="G10" s="225"/>
      <c r="H10" s="225"/>
      <c r="I10" s="314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</row>
    <row r="11" spans="1:26" ht="15.5" x14ac:dyDescent="0.25">
      <c r="A11" s="220"/>
      <c r="B11" s="224" t="s">
        <v>222</v>
      </c>
      <c r="C11" s="225"/>
      <c r="D11" s="225"/>
      <c r="E11" s="225"/>
      <c r="F11" s="225"/>
      <c r="G11" s="225"/>
      <c r="H11" s="225"/>
      <c r="I11" s="314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</row>
    <row r="12" spans="1:26" ht="46.5" x14ac:dyDescent="0.25">
      <c r="A12" s="220"/>
      <c r="B12" s="224" t="s">
        <v>225</v>
      </c>
      <c r="C12" s="225"/>
      <c r="D12" s="225">
        <v>21.6</v>
      </c>
      <c r="E12" s="225"/>
      <c r="F12" s="225"/>
      <c r="G12" s="225"/>
      <c r="H12" s="225"/>
      <c r="I12" s="227" t="s">
        <v>287</v>
      </c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</row>
    <row r="13" spans="1:26" ht="31" x14ac:dyDescent="0.25">
      <c r="A13" s="220"/>
      <c r="B13" s="224" t="s">
        <v>229</v>
      </c>
      <c r="C13" s="225"/>
      <c r="D13" s="225">
        <v>2.95</v>
      </c>
      <c r="E13" s="225"/>
      <c r="F13" s="225"/>
      <c r="G13" s="225"/>
      <c r="H13" s="225"/>
      <c r="I13" s="227" t="s">
        <v>288</v>
      </c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</row>
    <row r="14" spans="1:26" ht="15.5" x14ac:dyDescent="0.25">
      <c r="A14" s="220"/>
      <c r="B14" s="224" t="s">
        <v>232</v>
      </c>
      <c r="C14" s="225"/>
      <c r="D14" s="225"/>
      <c r="E14" s="225"/>
      <c r="F14" s="225"/>
      <c r="G14" s="225"/>
      <c r="H14" s="225"/>
      <c r="I14" s="314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</row>
    <row r="15" spans="1:26" ht="31" x14ac:dyDescent="0.25">
      <c r="A15" s="220"/>
      <c r="B15" s="224" t="s">
        <v>236</v>
      </c>
      <c r="C15" s="225"/>
      <c r="D15" s="225">
        <v>0.96</v>
      </c>
      <c r="E15" s="225"/>
      <c r="F15" s="225"/>
      <c r="G15" s="225"/>
      <c r="H15" s="225"/>
      <c r="I15" s="227" t="s">
        <v>289</v>
      </c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</row>
    <row r="16" spans="1:26" ht="31" x14ac:dyDescent="0.35">
      <c r="A16" s="220"/>
      <c r="B16" s="224" t="s">
        <v>238</v>
      </c>
      <c r="C16" s="245"/>
      <c r="D16" s="245">
        <v>31.4</v>
      </c>
      <c r="E16" s="245"/>
      <c r="F16" s="245"/>
      <c r="G16" s="245"/>
      <c r="H16" s="245"/>
      <c r="I16" s="227" t="s">
        <v>290</v>
      </c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</row>
    <row r="17" spans="1:26" ht="31" x14ac:dyDescent="0.35">
      <c r="A17" s="220"/>
      <c r="B17" s="224" t="s">
        <v>240</v>
      </c>
      <c r="C17" s="245">
        <v>3.73</v>
      </c>
      <c r="D17" s="245"/>
      <c r="E17" s="245"/>
      <c r="F17" s="245"/>
      <c r="G17" s="245"/>
      <c r="H17" s="245"/>
      <c r="I17" s="227" t="s">
        <v>291</v>
      </c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</row>
    <row r="18" spans="1:26" ht="15.5" x14ac:dyDescent="0.35">
      <c r="A18" s="220"/>
      <c r="B18" s="246" t="s">
        <v>242</v>
      </c>
      <c r="C18" s="247"/>
      <c r="D18" s="225">
        <v>26</v>
      </c>
      <c r="E18" s="247"/>
      <c r="F18" s="247"/>
      <c r="G18" s="247"/>
      <c r="H18" s="247"/>
      <c r="I18" s="315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</row>
    <row r="19" spans="1:26" ht="15.5" x14ac:dyDescent="0.35">
      <c r="A19" s="220"/>
      <c r="B19" s="380" t="s">
        <v>244</v>
      </c>
      <c r="C19" s="247">
        <f t="shared" ref="C19:H19" si="0">SUM(C3:C18)</f>
        <v>3.73</v>
      </c>
      <c r="D19" s="247">
        <f t="shared" si="0"/>
        <v>277.83</v>
      </c>
      <c r="E19" s="247">
        <f t="shared" si="0"/>
        <v>0</v>
      </c>
      <c r="F19" s="247">
        <f t="shared" si="0"/>
        <v>0</v>
      </c>
      <c r="G19" s="247">
        <f t="shared" si="0"/>
        <v>0</v>
      </c>
      <c r="H19" s="247">
        <f t="shared" si="0"/>
        <v>0</v>
      </c>
      <c r="I19" s="315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</row>
    <row r="20" spans="1:26" ht="15.5" x14ac:dyDescent="0.35">
      <c r="A20" s="220"/>
      <c r="B20" s="329"/>
      <c r="C20" s="395">
        <f>C19+D19</f>
        <v>281.56</v>
      </c>
      <c r="D20" s="382"/>
      <c r="E20" s="382"/>
      <c r="F20" s="382"/>
      <c r="G20" s="382"/>
      <c r="H20" s="383"/>
      <c r="I20" s="315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</row>
    <row r="21" spans="1:26" ht="15.75" customHeight="1" x14ac:dyDescent="0.35">
      <c r="A21" s="220"/>
      <c r="B21" s="128"/>
      <c r="C21" s="128"/>
      <c r="D21" s="128"/>
      <c r="E21" s="128"/>
      <c r="F21" s="128"/>
      <c r="G21" s="128"/>
      <c r="H21" s="128"/>
      <c r="I21" s="313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</row>
    <row r="22" spans="1:26" ht="15.75" customHeight="1" x14ac:dyDescent="0.35">
      <c r="A22" s="220"/>
      <c r="B22" s="128"/>
      <c r="C22" s="128"/>
      <c r="D22" s="128"/>
      <c r="E22" s="128"/>
      <c r="F22" s="128"/>
      <c r="G22" s="128"/>
      <c r="H22" s="128"/>
      <c r="I22" s="313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</row>
    <row r="23" spans="1:26" ht="15.75" customHeight="1" x14ac:dyDescent="0.35">
      <c r="A23" s="220"/>
      <c r="B23" s="128"/>
      <c r="C23" s="128"/>
      <c r="D23" s="128"/>
      <c r="E23" s="128"/>
      <c r="F23" s="128"/>
      <c r="G23" s="128"/>
      <c r="H23" s="128"/>
      <c r="I23" s="313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</row>
    <row r="24" spans="1:26" ht="15.75" customHeight="1" x14ac:dyDescent="0.35">
      <c r="A24" s="220"/>
      <c r="B24" s="128"/>
      <c r="C24" s="128"/>
      <c r="D24" s="128"/>
      <c r="E24" s="128"/>
      <c r="F24" s="128"/>
      <c r="G24" s="128"/>
      <c r="H24" s="128"/>
      <c r="I24" s="313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</row>
    <row r="25" spans="1:26" ht="15.75" customHeight="1" x14ac:dyDescent="0.35">
      <c r="A25" s="220"/>
      <c r="B25" s="128"/>
      <c r="C25" s="128"/>
      <c r="D25" s="128"/>
      <c r="E25" s="128"/>
      <c r="F25" s="128"/>
      <c r="G25" s="128"/>
      <c r="H25" s="128"/>
      <c r="I25" s="313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</row>
    <row r="26" spans="1:26" ht="15.75" customHeight="1" x14ac:dyDescent="0.35">
      <c r="A26" s="220"/>
      <c r="B26" s="128"/>
      <c r="C26" s="128"/>
      <c r="D26" s="128"/>
      <c r="E26" s="128"/>
      <c r="F26" s="128"/>
      <c r="G26" s="128"/>
      <c r="H26" s="128"/>
      <c r="I26" s="313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</row>
    <row r="27" spans="1:26" ht="15.75" customHeight="1" x14ac:dyDescent="0.35">
      <c r="A27" s="220"/>
      <c r="B27" s="128"/>
      <c r="C27" s="128"/>
      <c r="D27" s="128"/>
      <c r="E27" s="128"/>
      <c r="F27" s="128"/>
      <c r="G27" s="128"/>
      <c r="H27" s="128"/>
      <c r="I27" s="313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</row>
    <row r="28" spans="1:26" ht="15.75" customHeight="1" x14ac:dyDescent="0.35">
      <c r="A28" s="220"/>
      <c r="B28" s="128"/>
      <c r="C28" s="128"/>
      <c r="D28" s="128"/>
      <c r="E28" s="128"/>
      <c r="F28" s="128"/>
      <c r="G28" s="128"/>
      <c r="H28" s="128"/>
      <c r="I28" s="313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</row>
    <row r="29" spans="1:26" ht="15.75" customHeight="1" x14ac:dyDescent="0.35">
      <c r="A29" s="220"/>
      <c r="B29" s="128"/>
      <c r="C29" s="128"/>
      <c r="D29" s="128"/>
      <c r="E29" s="128"/>
      <c r="F29" s="128"/>
      <c r="G29" s="128"/>
      <c r="H29" s="128"/>
      <c r="I29" s="313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</row>
    <row r="30" spans="1:26" ht="15.75" customHeight="1" x14ac:dyDescent="0.35">
      <c r="A30" s="220"/>
      <c r="B30" s="128"/>
      <c r="C30" s="128"/>
      <c r="D30" s="128"/>
      <c r="E30" s="128"/>
      <c r="F30" s="128"/>
      <c r="G30" s="128"/>
      <c r="H30" s="128"/>
      <c r="I30" s="313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</row>
    <row r="31" spans="1:26" ht="15.75" customHeight="1" x14ac:dyDescent="0.35">
      <c r="A31" s="220"/>
      <c r="B31" s="128"/>
      <c r="C31" s="128"/>
      <c r="D31" s="128"/>
      <c r="E31" s="128"/>
      <c r="F31" s="128"/>
      <c r="G31" s="128"/>
      <c r="H31" s="128"/>
      <c r="I31" s="313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</row>
    <row r="32" spans="1:26" ht="15.75" customHeight="1" x14ac:dyDescent="0.35">
      <c r="A32" s="220"/>
      <c r="B32" s="128"/>
      <c r="C32" s="128"/>
      <c r="D32" s="128"/>
      <c r="E32" s="128"/>
      <c r="F32" s="128"/>
      <c r="G32" s="128"/>
      <c r="H32" s="128"/>
      <c r="I32" s="313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</row>
    <row r="33" spans="1:26" ht="15.75" customHeight="1" x14ac:dyDescent="0.35">
      <c r="A33" s="220"/>
      <c r="B33" s="128"/>
      <c r="C33" s="128"/>
      <c r="D33" s="128"/>
      <c r="E33" s="128"/>
      <c r="F33" s="128"/>
      <c r="G33" s="128"/>
      <c r="H33" s="128"/>
      <c r="I33" s="313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</row>
    <row r="34" spans="1:26" ht="15.75" customHeight="1" x14ac:dyDescent="0.35">
      <c r="A34" s="220"/>
      <c r="B34" s="128"/>
      <c r="C34" s="128"/>
      <c r="D34" s="128"/>
      <c r="E34" s="128"/>
      <c r="F34" s="128"/>
      <c r="G34" s="128"/>
      <c r="H34" s="128"/>
      <c r="I34" s="313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</row>
    <row r="35" spans="1:26" ht="15.75" customHeight="1" x14ac:dyDescent="0.35">
      <c r="A35" s="220"/>
      <c r="B35" s="128"/>
      <c r="C35" s="128"/>
      <c r="D35" s="128"/>
      <c r="E35" s="128"/>
      <c r="F35" s="128"/>
      <c r="G35" s="128"/>
      <c r="H35" s="128"/>
      <c r="I35" s="313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</row>
    <row r="36" spans="1:26" ht="15.75" customHeight="1" x14ac:dyDescent="0.35">
      <c r="A36" s="220"/>
      <c r="B36" s="128"/>
      <c r="C36" s="128"/>
      <c r="D36" s="128"/>
      <c r="E36" s="128"/>
      <c r="F36" s="128"/>
      <c r="G36" s="128"/>
      <c r="H36" s="128"/>
      <c r="I36" s="313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</row>
    <row r="37" spans="1:26" ht="15.75" customHeight="1" x14ac:dyDescent="0.35">
      <c r="A37" s="220"/>
      <c r="B37" s="128"/>
      <c r="C37" s="128"/>
      <c r="D37" s="128"/>
      <c r="E37" s="128"/>
      <c r="F37" s="128"/>
      <c r="G37" s="128"/>
      <c r="H37" s="128"/>
      <c r="I37" s="313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</row>
    <row r="38" spans="1:26" ht="15.75" customHeight="1" x14ac:dyDescent="0.35">
      <c r="A38" s="220"/>
      <c r="B38" s="128"/>
      <c r="C38" s="128"/>
      <c r="D38" s="128"/>
      <c r="E38" s="128"/>
      <c r="F38" s="128"/>
      <c r="G38" s="128"/>
      <c r="H38" s="128"/>
      <c r="I38" s="313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</row>
    <row r="39" spans="1:26" ht="15.75" customHeight="1" x14ac:dyDescent="0.35">
      <c r="A39" s="220"/>
      <c r="B39" s="128"/>
      <c r="C39" s="128"/>
      <c r="D39" s="128"/>
      <c r="E39" s="128"/>
      <c r="F39" s="128"/>
      <c r="G39" s="128"/>
      <c r="H39" s="128"/>
      <c r="I39" s="313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</row>
    <row r="40" spans="1:26" ht="15.75" customHeight="1" x14ac:dyDescent="0.35">
      <c r="A40" s="220"/>
      <c r="B40" s="128"/>
      <c r="C40" s="128"/>
      <c r="D40" s="128"/>
      <c r="E40" s="128"/>
      <c r="F40" s="128"/>
      <c r="G40" s="128"/>
      <c r="H40" s="128"/>
      <c r="I40" s="313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</row>
    <row r="41" spans="1:26" ht="15.75" customHeight="1" x14ac:dyDescent="0.35">
      <c r="A41" s="220"/>
      <c r="B41" s="128"/>
      <c r="C41" s="128"/>
      <c r="D41" s="128"/>
      <c r="E41" s="128"/>
      <c r="F41" s="128"/>
      <c r="G41" s="128"/>
      <c r="H41" s="128"/>
      <c r="I41" s="313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</row>
    <row r="42" spans="1:26" ht="15.75" customHeight="1" x14ac:dyDescent="0.35">
      <c r="A42" s="220"/>
      <c r="B42" s="128"/>
      <c r="C42" s="128"/>
      <c r="D42" s="128"/>
      <c r="E42" s="128"/>
      <c r="F42" s="128"/>
      <c r="G42" s="128"/>
      <c r="H42" s="128"/>
      <c r="I42" s="313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</row>
    <row r="43" spans="1:26" ht="15.75" customHeight="1" x14ac:dyDescent="0.35">
      <c r="A43" s="220"/>
      <c r="B43" s="128"/>
      <c r="C43" s="128"/>
      <c r="D43" s="128"/>
      <c r="E43" s="128"/>
      <c r="F43" s="128"/>
      <c r="G43" s="128"/>
      <c r="H43" s="128"/>
      <c r="I43" s="313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</row>
    <row r="44" spans="1:26" ht="15.75" customHeight="1" x14ac:dyDescent="0.35">
      <c r="A44" s="220"/>
      <c r="B44" s="128"/>
      <c r="C44" s="128"/>
      <c r="D44" s="128"/>
      <c r="E44" s="128"/>
      <c r="F44" s="128"/>
      <c r="G44" s="128"/>
      <c r="H44" s="128"/>
      <c r="I44" s="313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</row>
    <row r="45" spans="1:26" ht="15.75" customHeight="1" x14ac:dyDescent="0.35">
      <c r="A45" s="220"/>
      <c r="B45" s="128"/>
      <c r="C45" s="128"/>
      <c r="D45" s="128"/>
      <c r="E45" s="128"/>
      <c r="F45" s="128"/>
      <c r="G45" s="128"/>
      <c r="H45" s="128"/>
      <c r="I45" s="313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</row>
    <row r="46" spans="1:26" ht="15.75" customHeight="1" x14ac:dyDescent="0.35">
      <c r="A46" s="220"/>
      <c r="B46" s="128"/>
      <c r="C46" s="128"/>
      <c r="D46" s="128"/>
      <c r="E46" s="128"/>
      <c r="F46" s="128"/>
      <c r="G46" s="128"/>
      <c r="H46" s="128"/>
      <c r="I46" s="313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</row>
    <row r="47" spans="1:26" ht="15.75" customHeight="1" x14ac:dyDescent="0.35">
      <c r="A47" s="220"/>
      <c r="B47" s="128"/>
      <c r="C47" s="128"/>
      <c r="D47" s="128"/>
      <c r="E47" s="128"/>
      <c r="F47" s="128"/>
      <c r="G47" s="128"/>
      <c r="H47" s="128"/>
      <c r="I47" s="313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</row>
    <row r="48" spans="1:26" ht="15.75" customHeight="1" x14ac:dyDescent="0.35">
      <c r="A48" s="220"/>
      <c r="B48" s="128"/>
      <c r="C48" s="128"/>
      <c r="D48" s="128"/>
      <c r="E48" s="128"/>
      <c r="F48" s="128"/>
      <c r="G48" s="128"/>
      <c r="H48" s="128"/>
      <c r="I48" s="313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</row>
    <row r="49" spans="1:26" ht="15.75" customHeight="1" x14ac:dyDescent="0.35">
      <c r="A49" s="220"/>
      <c r="B49" s="128"/>
      <c r="C49" s="128"/>
      <c r="D49" s="128"/>
      <c r="E49" s="128"/>
      <c r="F49" s="128"/>
      <c r="G49" s="128"/>
      <c r="H49" s="128"/>
      <c r="I49" s="313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</row>
    <row r="50" spans="1:26" ht="15.75" customHeight="1" x14ac:dyDescent="0.35">
      <c r="A50" s="220"/>
      <c r="B50" s="128"/>
      <c r="C50" s="128"/>
      <c r="D50" s="128"/>
      <c r="E50" s="128"/>
      <c r="F50" s="128"/>
      <c r="G50" s="128"/>
      <c r="H50" s="128"/>
      <c r="I50" s="313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</row>
    <row r="51" spans="1:26" ht="15.75" customHeight="1" x14ac:dyDescent="0.35">
      <c r="A51" s="220"/>
      <c r="B51" s="128"/>
      <c r="C51" s="128"/>
      <c r="D51" s="128"/>
      <c r="E51" s="128"/>
      <c r="F51" s="128"/>
      <c r="G51" s="128"/>
      <c r="H51" s="128"/>
      <c r="I51" s="313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</row>
    <row r="52" spans="1:26" ht="15.75" customHeight="1" x14ac:dyDescent="0.35">
      <c r="A52" s="220"/>
      <c r="B52" s="128"/>
      <c r="C52" s="128"/>
      <c r="D52" s="128"/>
      <c r="E52" s="128"/>
      <c r="F52" s="128"/>
      <c r="G52" s="128"/>
      <c r="H52" s="128"/>
      <c r="I52" s="313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</row>
    <row r="53" spans="1:26" ht="15.75" customHeight="1" x14ac:dyDescent="0.35">
      <c r="A53" s="220"/>
      <c r="B53" s="128"/>
      <c r="C53" s="128"/>
      <c r="D53" s="128"/>
      <c r="E53" s="128"/>
      <c r="F53" s="128"/>
      <c r="G53" s="128"/>
      <c r="H53" s="128"/>
      <c r="I53" s="313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</row>
    <row r="54" spans="1:26" ht="15.75" customHeight="1" x14ac:dyDescent="0.35">
      <c r="A54" s="220"/>
      <c r="B54" s="128"/>
      <c r="C54" s="128"/>
      <c r="D54" s="128"/>
      <c r="E54" s="128"/>
      <c r="F54" s="128"/>
      <c r="G54" s="128"/>
      <c r="H54" s="128"/>
      <c r="I54" s="313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</row>
    <row r="55" spans="1:26" ht="15.75" customHeight="1" x14ac:dyDescent="0.35">
      <c r="A55" s="220"/>
      <c r="B55" s="128"/>
      <c r="C55" s="128"/>
      <c r="D55" s="128"/>
      <c r="E55" s="128"/>
      <c r="F55" s="128"/>
      <c r="G55" s="128"/>
      <c r="H55" s="128"/>
      <c r="I55" s="313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</row>
    <row r="56" spans="1:26" ht="15.75" customHeight="1" x14ac:dyDescent="0.35">
      <c r="A56" s="220"/>
      <c r="B56" s="128"/>
      <c r="C56" s="128"/>
      <c r="D56" s="128"/>
      <c r="E56" s="128"/>
      <c r="F56" s="128"/>
      <c r="G56" s="128"/>
      <c r="H56" s="128"/>
      <c r="I56" s="313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</row>
    <row r="57" spans="1:26" ht="15.75" customHeight="1" x14ac:dyDescent="0.35">
      <c r="A57" s="220"/>
      <c r="B57" s="128"/>
      <c r="C57" s="128"/>
      <c r="D57" s="128"/>
      <c r="E57" s="128"/>
      <c r="F57" s="128"/>
      <c r="G57" s="128"/>
      <c r="H57" s="128"/>
      <c r="I57" s="313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</row>
    <row r="58" spans="1:26" ht="15.75" customHeight="1" x14ac:dyDescent="0.35">
      <c r="A58" s="220"/>
      <c r="B58" s="128"/>
      <c r="C58" s="128"/>
      <c r="D58" s="128"/>
      <c r="E58" s="128"/>
      <c r="F58" s="128"/>
      <c r="G58" s="128"/>
      <c r="H58" s="128"/>
      <c r="I58" s="313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</row>
    <row r="59" spans="1:26" ht="15.75" customHeight="1" x14ac:dyDescent="0.35">
      <c r="A59" s="220"/>
      <c r="B59" s="128"/>
      <c r="C59" s="128"/>
      <c r="D59" s="128"/>
      <c r="E59" s="128"/>
      <c r="F59" s="128"/>
      <c r="G59" s="128"/>
      <c r="H59" s="128"/>
      <c r="I59" s="313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</row>
    <row r="60" spans="1:26" ht="15.75" customHeight="1" x14ac:dyDescent="0.35">
      <c r="A60" s="220"/>
      <c r="B60" s="128"/>
      <c r="C60" s="128"/>
      <c r="D60" s="128"/>
      <c r="E60" s="128"/>
      <c r="F60" s="128"/>
      <c r="G60" s="128"/>
      <c r="H60" s="128"/>
      <c r="I60" s="313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</row>
    <row r="61" spans="1:26" ht="15.75" customHeight="1" x14ac:dyDescent="0.35">
      <c r="A61" s="220"/>
      <c r="B61" s="128"/>
      <c r="C61" s="128"/>
      <c r="D61" s="128"/>
      <c r="E61" s="128"/>
      <c r="F61" s="128"/>
      <c r="G61" s="128"/>
      <c r="H61" s="128"/>
      <c r="I61" s="313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</row>
    <row r="62" spans="1:26" ht="15.75" customHeight="1" x14ac:dyDescent="0.35">
      <c r="A62" s="220"/>
      <c r="B62" s="128"/>
      <c r="C62" s="128"/>
      <c r="D62" s="128"/>
      <c r="E62" s="128"/>
      <c r="F62" s="128"/>
      <c r="G62" s="128"/>
      <c r="H62" s="128"/>
      <c r="I62" s="313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</row>
    <row r="63" spans="1:26" ht="15.75" customHeight="1" x14ac:dyDescent="0.35">
      <c r="A63" s="220"/>
      <c r="B63" s="128"/>
      <c r="C63" s="128"/>
      <c r="D63" s="128"/>
      <c r="E63" s="128"/>
      <c r="F63" s="128"/>
      <c r="G63" s="128"/>
      <c r="H63" s="128"/>
      <c r="I63" s="313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</row>
    <row r="64" spans="1:26" ht="15.75" customHeight="1" x14ac:dyDescent="0.35">
      <c r="A64" s="220"/>
      <c r="B64" s="128"/>
      <c r="C64" s="128"/>
      <c r="D64" s="128"/>
      <c r="E64" s="128"/>
      <c r="F64" s="128"/>
      <c r="G64" s="128"/>
      <c r="H64" s="128"/>
      <c r="I64" s="313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W64" s="220"/>
      <c r="X64" s="220"/>
      <c r="Y64" s="220"/>
      <c r="Z64" s="220"/>
    </row>
    <row r="65" spans="1:26" ht="15.75" customHeight="1" x14ac:dyDescent="0.35">
      <c r="A65" s="220"/>
      <c r="B65" s="128"/>
      <c r="C65" s="128"/>
      <c r="D65" s="128"/>
      <c r="E65" s="128"/>
      <c r="F65" s="128"/>
      <c r="G65" s="128"/>
      <c r="H65" s="128"/>
      <c r="I65" s="313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</row>
    <row r="66" spans="1:26" ht="15.75" customHeight="1" x14ac:dyDescent="0.35">
      <c r="A66" s="220"/>
      <c r="B66" s="128"/>
      <c r="C66" s="128"/>
      <c r="D66" s="128"/>
      <c r="E66" s="128"/>
      <c r="F66" s="128"/>
      <c r="G66" s="128"/>
      <c r="H66" s="128"/>
      <c r="I66" s="313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  <c r="Z66" s="220"/>
    </row>
    <row r="67" spans="1:26" ht="15.75" customHeight="1" x14ac:dyDescent="0.35">
      <c r="A67" s="220"/>
      <c r="B67" s="128"/>
      <c r="C67" s="128"/>
      <c r="D67" s="128"/>
      <c r="E67" s="128"/>
      <c r="F67" s="128"/>
      <c r="G67" s="128"/>
      <c r="H67" s="128"/>
      <c r="I67" s="313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220"/>
    </row>
    <row r="68" spans="1:26" ht="15.75" customHeight="1" x14ac:dyDescent="0.35">
      <c r="A68" s="220"/>
      <c r="B68" s="128"/>
      <c r="C68" s="128"/>
      <c r="D68" s="128"/>
      <c r="E68" s="128"/>
      <c r="F68" s="128"/>
      <c r="G68" s="128"/>
      <c r="H68" s="128"/>
      <c r="I68" s="313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  <c r="Z68" s="220"/>
    </row>
    <row r="69" spans="1:26" ht="15.75" customHeight="1" x14ac:dyDescent="0.35">
      <c r="A69" s="220"/>
      <c r="B69" s="128"/>
      <c r="C69" s="128"/>
      <c r="D69" s="128"/>
      <c r="E69" s="128"/>
      <c r="F69" s="128"/>
      <c r="G69" s="128"/>
      <c r="H69" s="128"/>
      <c r="I69" s="313"/>
      <c r="J69" s="220"/>
      <c r="K69" s="220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  <c r="Z69" s="220"/>
    </row>
    <row r="70" spans="1:26" ht="15.75" customHeight="1" x14ac:dyDescent="0.35">
      <c r="A70" s="220"/>
      <c r="B70" s="128"/>
      <c r="C70" s="128"/>
      <c r="D70" s="128"/>
      <c r="E70" s="128"/>
      <c r="F70" s="128"/>
      <c r="G70" s="128"/>
      <c r="H70" s="128"/>
      <c r="I70" s="313"/>
      <c r="J70" s="220"/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  <c r="Y70" s="220"/>
      <c r="Z70" s="220"/>
    </row>
    <row r="71" spans="1:26" ht="15.75" customHeight="1" x14ac:dyDescent="0.35">
      <c r="A71" s="220"/>
      <c r="B71" s="128"/>
      <c r="C71" s="128"/>
      <c r="D71" s="128"/>
      <c r="E71" s="128"/>
      <c r="F71" s="128"/>
      <c r="G71" s="128"/>
      <c r="H71" s="128"/>
      <c r="I71" s="313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</row>
    <row r="72" spans="1:26" ht="15.75" customHeight="1" x14ac:dyDescent="0.35">
      <c r="A72" s="220"/>
      <c r="B72" s="128"/>
      <c r="C72" s="128"/>
      <c r="D72" s="128"/>
      <c r="E72" s="128"/>
      <c r="F72" s="128"/>
      <c r="G72" s="128"/>
      <c r="H72" s="128"/>
      <c r="I72" s="313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  <c r="Z72" s="220"/>
    </row>
    <row r="73" spans="1:26" ht="15.75" customHeight="1" x14ac:dyDescent="0.35">
      <c r="A73" s="220"/>
      <c r="B73" s="128"/>
      <c r="C73" s="128"/>
      <c r="D73" s="128"/>
      <c r="E73" s="128"/>
      <c r="F73" s="128"/>
      <c r="G73" s="128"/>
      <c r="H73" s="128"/>
      <c r="I73" s="313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</row>
    <row r="74" spans="1:26" ht="15.75" customHeight="1" x14ac:dyDescent="0.35">
      <c r="A74" s="220"/>
      <c r="B74" s="128"/>
      <c r="C74" s="128"/>
      <c r="D74" s="128"/>
      <c r="E74" s="128"/>
      <c r="F74" s="128"/>
      <c r="G74" s="128"/>
      <c r="H74" s="128"/>
      <c r="I74" s="313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0"/>
      <c r="X74" s="220"/>
      <c r="Y74" s="220"/>
      <c r="Z74" s="220"/>
    </row>
    <row r="75" spans="1:26" ht="15.75" customHeight="1" x14ac:dyDescent="0.35">
      <c r="A75" s="220"/>
      <c r="B75" s="128"/>
      <c r="C75" s="128"/>
      <c r="D75" s="128"/>
      <c r="E75" s="128"/>
      <c r="F75" s="128"/>
      <c r="G75" s="128"/>
      <c r="H75" s="128"/>
      <c r="I75" s="313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</row>
    <row r="76" spans="1:26" ht="15.75" customHeight="1" x14ac:dyDescent="0.35">
      <c r="A76" s="220"/>
      <c r="B76" s="128"/>
      <c r="C76" s="128"/>
      <c r="D76" s="128"/>
      <c r="E76" s="128"/>
      <c r="F76" s="128"/>
      <c r="G76" s="128"/>
      <c r="H76" s="128"/>
      <c r="I76" s="313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  <c r="Z76" s="220"/>
    </row>
    <row r="77" spans="1:26" ht="15.75" customHeight="1" x14ac:dyDescent="0.35">
      <c r="A77" s="220"/>
      <c r="B77" s="128"/>
      <c r="C77" s="128"/>
      <c r="D77" s="128"/>
      <c r="E77" s="128"/>
      <c r="F77" s="128"/>
      <c r="G77" s="128"/>
      <c r="H77" s="128"/>
      <c r="I77" s="313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Y77" s="220"/>
      <c r="Z77" s="220"/>
    </row>
    <row r="78" spans="1:26" ht="15.75" customHeight="1" x14ac:dyDescent="0.35">
      <c r="A78" s="220"/>
      <c r="B78" s="128"/>
      <c r="C78" s="128"/>
      <c r="D78" s="128"/>
      <c r="E78" s="128"/>
      <c r="F78" s="128"/>
      <c r="G78" s="128"/>
      <c r="H78" s="128"/>
      <c r="I78" s="313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  <c r="Z78" s="220"/>
    </row>
    <row r="79" spans="1:26" ht="15.75" customHeight="1" x14ac:dyDescent="0.35">
      <c r="A79" s="220"/>
      <c r="B79" s="128"/>
      <c r="C79" s="128"/>
      <c r="D79" s="128"/>
      <c r="E79" s="128"/>
      <c r="F79" s="128"/>
      <c r="G79" s="128"/>
      <c r="H79" s="128"/>
      <c r="I79" s="313"/>
      <c r="J79" s="220"/>
      <c r="K79" s="220"/>
      <c r="L79" s="220"/>
      <c r="M79" s="220"/>
      <c r="N79" s="220"/>
      <c r="O79" s="220"/>
      <c r="P79" s="220"/>
      <c r="Q79" s="220"/>
      <c r="R79" s="220"/>
      <c r="S79" s="220"/>
      <c r="T79" s="220"/>
      <c r="U79" s="220"/>
      <c r="V79" s="220"/>
      <c r="W79" s="220"/>
      <c r="X79" s="220"/>
      <c r="Y79" s="220"/>
      <c r="Z79" s="220"/>
    </row>
    <row r="80" spans="1:26" ht="15.75" customHeight="1" x14ac:dyDescent="0.35">
      <c r="A80" s="220"/>
      <c r="B80" s="128"/>
      <c r="C80" s="128"/>
      <c r="D80" s="128"/>
      <c r="E80" s="128"/>
      <c r="F80" s="128"/>
      <c r="G80" s="128"/>
      <c r="H80" s="128"/>
      <c r="I80" s="313"/>
      <c r="J80" s="220"/>
      <c r="K80" s="220"/>
      <c r="L80" s="220"/>
      <c r="M80" s="220"/>
      <c r="N80" s="220"/>
      <c r="O80" s="220"/>
      <c r="P80" s="220"/>
      <c r="Q80" s="220"/>
      <c r="R80" s="220"/>
      <c r="S80" s="220"/>
      <c r="T80" s="220"/>
      <c r="U80" s="220"/>
      <c r="V80" s="220"/>
      <c r="W80" s="220"/>
      <c r="X80" s="220"/>
      <c r="Y80" s="220"/>
      <c r="Z80" s="220"/>
    </row>
    <row r="81" spans="1:26" ht="15.75" customHeight="1" x14ac:dyDescent="0.35">
      <c r="A81" s="220"/>
      <c r="B81" s="128"/>
      <c r="C81" s="128"/>
      <c r="D81" s="128"/>
      <c r="E81" s="128"/>
      <c r="F81" s="128"/>
      <c r="G81" s="128"/>
      <c r="H81" s="128"/>
      <c r="I81" s="313"/>
      <c r="J81" s="220"/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X81" s="220"/>
      <c r="Y81" s="220"/>
      <c r="Z81" s="220"/>
    </row>
    <row r="82" spans="1:26" ht="15.75" customHeight="1" x14ac:dyDescent="0.35">
      <c r="A82" s="220"/>
      <c r="B82" s="128"/>
      <c r="C82" s="128"/>
      <c r="D82" s="128"/>
      <c r="E82" s="128"/>
      <c r="F82" s="128"/>
      <c r="G82" s="128"/>
      <c r="H82" s="128"/>
      <c r="I82" s="313"/>
      <c r="J82" s="220"/>
      <c r="K82" s="220"/>
      <c r="L82" s="220"/>
      <c r="M82" s="220"/>
      <c r="N82" s="220"/>
      <c r="O82" s="220"/>
      <c r="P82" s="220"/>
      <c r="Q82" s="220"/>
      <c r="R82" s="220"/>
      <c r="S82" s="220"/>
      <c r="T82" s="220"/>
      <c r="U82" s="220"/>
      <c r="V82" s="220"/>
      <c r="W82" s="220"/>
      <c r="X82" s="220"/>
      <c r="Y82" s="220"/>
      <c r="Z82" s="220"/>
    </row>
    <row r="83" spans="1:26" ht="15.75" customHeight="1" x14ac:dyDescent="0.35">
      <c r="A83" s="220"/>
      <c r="B83" s="128"/>
      <c r="C83" s="128"/>
      <c r="D83" s="128"/>
      <c r="E83" s="128"/>
      <c r="F83" s="128"/>
      <c r="G83" s="128"/>
      <c r="H83" s="128"/>
      <c r="I83" s="313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  <c r="Z83" s="220"/>
    </row>
    <row r="84" spans="1:26" ht="15.75" customHeight="1" x14ac:dyDescent="0.35">
      <c r="A84" s="220"/>
      <c r="B84" s="128"/>
      <c r="C84" s="128"/>
      <c r="D84" s="128"/>
      <c r="E84" s="128"/>
      <c r="F84" s="128"/>
      <c r="G84" s="128"/>
      <c r="H84" s="128"/>
      <c r="I84" s="313"/>
      <c r="J84" s="220"/>
      <c r="K84" s="220"/>
      <c r="L84" s="220"/>
      <c r="M84" s="220"/>
      <c r="N84" s="220"/>
      <c r="O84" s="220"/>
      <c r="P84" s="220"/>
      <c r="Q84" s="220"/>
      <c r="R84" s="220"/>
      <c r="S84" s="220"/>
      <c r="T84" s="220"/>
      <c r="U84" s="220"/>
      <c r="V84" s="220"/>
      <c r="W84" s="220"/>
      <c r="X84" s="220"/>
      <c r="Y84" s="220"/>
      <c r="Z84" s="220"/>
    </row>
    <row r="85" spans="1:26" ht="15.75" customHeight="1" x14ac:dyDescent="0.35">
      <c r="A85" s="220"/>
      <c r="B85" s="128"/>
      <c r="C85" s="128"/>
      <c r="D85" s="128"/>
      <c r="E85" s="128"/>
      <c r="F85" s="128"/>
      <c r="G85" s="128"/>
      <c r="H85" s="128"/>
      <c r="I85" s="313"/>
      <c r="J85" s="220"/>
      <c r="K85" s="220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</row>
    <row r="86" spans="1:26" ht="15.75" customHeight="1" x14ac:dyDescent="0.35">
      <c r="A86" s="220"/>
      <c r="B86" s="128"/>
      <c r="C86" s="128"/>
      <c r="D86" s="128"/>
      <c r="E86" s="128"/>
      <c r="F86" s="128"/>
      <c r="G86" s="128"/>
      <c r="H86" s="128"/>
      <c r="I86" s="313"/>
      <c r="J86" s="220"/>
      <c r="K86" s="220"/>
      <c r="L86" s="220"/>
      <c r="M86" s="220"/>
      <c r="N86" s="220"/>
      <c r="O86" s="220"/>
      <c r="P86" s="220"/>
      <c r="Q86" s="220"/>
      <c r="R86" s="220"/>
      <c r="S86" s="220"/>
      <c r="T86" s="220"/>
      <c r="U86" s="220"/>
      <c r="V86" s="220"/>
      <c r="W86" s="220"/>
      <c r="X86" s="220"/>
      <c r="Y86" s="220"/>
      <c r="Z86" s="220"/>
    </row>
    <row r="87" spans="1:26" ht="15.75" customHeight="1" x14ac:dyDescent="0.35">
      <c r="A87" s="220"/>
      <c r="B87" s="128"/>
      <c r="C87" s="128"/>
      <c r="D87" s="128"/>
      <c r="E87" s="128"/>
      <c r="F87" s="128"/>
      <c r="G87" s="128"/>
      <c r="H87" s="128"/>
      <c r="I87" s="313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20"/>
      <c r="Z87" s="220"/>
    </row>
    <row r="88" spans="1:26" ht="15.75" customHeight="1" x14ac:dyDescent="0.35">
      <c r="A88" s="220"/>
      <c r="B88" s="128"/>
      <c r="C88" s="128"/>
      <c r="D88" s="128"/>
      <c r="E88" s="128"/>
      <c r="F88" s="128"/>
      <c r="G88" s="128"/>
      <c r="H88" s="128"/>
      <c r="I88" s="313"/>
      <c r="J88" s="220"/>
      <c r="K88" s="220"/>
      <c r="L88" s="220"/>
      <c r="M88" s="220"/>
      <c r="N88" s="220"/>
      <c r="O88" s="220"/>
      <c r="P88" s="220"/>
      <c r="Q88" s="220"/>
      <c r="R88" s="220"/>
      <c r="S88" s="220"/>
      <c r="T88" s="220"/>
      <c r="U88" s="220"/>
      <c r="V88" s="220"/>
      <c r="W88" s="220"/>
      <c r="X88" s="220"/>
      <c r="Y88" s="220"/>
      <c r="Z88" s="220"/>
    </row>
    <row r="89" spans="1:26" ht="15.75" customHeight="1" x14ac:dyDescent="0.35">
      <c r="A89" s="220"/>
      <c r="B89" s="128"/>
      <c r="C89" s="128"/>
      <c r="D89" s="128"/>
      <c r="E89" s="128"/>
      <c r="F89" s="128"/>
      <c r="G89" s="128"/>
      <c r="H89" s="128"/>
      <c r="I89" s="313"/>
      <c r="J89" s="220"/>
      <c r="K89" s="220"/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0"/>
      <c r="W89" s="220"/>
      <c r="X89" s="220"/>
      <c r="Y89" s="220"/>
      <c r="Z89" s="220"/>
    </row>
    <row r="90" spans="1:26" ht="15.75" customHeight="1" x14ac:dyDescent="0.35">
      <c r="A90" s="220"/>
      <c r="B90" s="128"/>
      <c r="C90" s="128"/>
      <c r="D90" s="128"/>
      <c r="E90" s="128"/>
      <c r="F90" s="128"/>
      <c r="G90" s="128"/>
      <c r="H90" s="128"/>
      <c r="I90" s="313"/>
      <c r="J90" s="220"/>
      <c r="K90" s="220"/>
      <c r="L90" s="220"/>
      <c r="M90" s="220"/>
      <c r="N90" s="220"/>
      <c r="O90" s="220"/>
      <c r="P90" s="220"/>
      <c r="Q90" s="220"/>
      <c r="R90" s="220"/>
      <c r="S90" s="220"/>
      <c r="T90" s="220"/>
      <c r="U90" s="220"/>
      <c r="V90" s="220"/>
      <c r="W90" s="220"/>
      <c r="X90" s="220"/>
      <c r="Y90" s="220"/>
      <c r="Z90" s="220"/>
    </row>
    <row r="91" spans="1:26" ht="15.75" customHeight="1" x14ac:dyDescent="0.35">
      <c r="A91" s="220"/>
      <c r="B91" s="128"/>
      <c r="C91" s="128"/>
      <c r="D91" s="128"/>
      <c r="E91" s="128"/>
      <c r="F91" s="128"/>
      <c r="G91" s="128"/>
      <c r="H91" s="128"/>
      <c r="I91" s="313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0"/>
    </row>
    <row r="92" spans="1:26" ht="15.75" customHeight="1" x14ac:dyDescent="0.35">
      <c r="A92" s="220"/>
      <c r="B92" s="128"/>
      <c r="C92" s="128"/>
      <c r="D92" s="128"/>
      <c r="E92" s="128"/>
      <c r="F92" s="128"/>
      <c r="G92" s="128"/>
      <c r="H92" s="128"/>
      <c r="I92" s="313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</row>
    <row r="93" spans="1:26" ht="15.75" customHeight="1" x14ac:dyDescent="0.35">
      <c r="A93" s="220"/>
      <c r="B93" s="128"/>
      <c r="C93" s="128"/>
      <c r="D93" s="128"/>
      <c r="E93" s="128"/>
      <c r="F93" s="128"/>
      <c r="G93" s="128"/>
      <c r="H93" s="128"/>
      <c r="I93" s="313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</row>
    <row r="94" spans="1:26" ht="15.75" customHeight="1" x14ac:dyDescent="0.35">
      <c r="A94" s="220"/>
      <c r="B94" s="128"/>
      <c r="C94" s="128"/>
      <c r="D94" s="128"/>
      <c r="E94" s="128"/>
      <c r="F94" s="128"/>
      <c r="G94" s="128"/>
      <c r="H94" s="128"/>
      <c r="I94" s="313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</row>
    <row r="95" spans="1:26" ht="15.75" customHeight="1" x14ac:dyDescent="0.35">
      <c r="A95" s="220"/>
      <c r="B95" s="128"/>
      <c r="C95" s="128"/>
      <c r="D95" s="128"/>
      <c r="E95" s="128"/>
      <c r="F95" s="128"/>
      <c r="G95" s="128"/>
      <c r="H95" s="128"/>
      <c r="I95" s="313"/>
      <c r="J95" s="220"/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</row>
    <row r="96" spans="1:26" ht="15.75" customHeight="1" x14ac:dyDescent="0.35">
      <c r="A96" s="220"/>
      <c r="B96" s="128"/>
      <c r="C96" s="128"/>
      <c r="D96" s="128"/>
      <c r="E96" s="128"/>
      <c r="F96" s="128"/>
      <c r="G96" s="128"/>
      <c r="H96" s="128"/>
      <c r="I96" s="313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</row>
    <row r="97" spans="1:26" ht="15.75" customHeight="1" x14ac:dyDescent="0.35">
      <c r="A97" s="220"/>
      <c r="B97" s="128"/>
      <c r="C97" s="128"/>
      <c r="D97" s="128"/>
      <c r="E97" s="128"/>
      <c r="F97" s="128"/>
      <c r="G97" s="128"/>
      <c r="H97" s="128"/>
      <c r="I97" s="313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</row>
    <row r="98" spans="1:26" ht="15.75" customHeight="1" x14ac:dyDescent="0.35">
      <c r="A98" s="220"/>
      <c r="B98" s="128"/>
      <c r="C98" s="128"/>
      <c r="D98" s="128"/>
      <c r="E98" s="128"/>
      <c r="F98" s="128"/>
      <c r="G98" s="128"/>
      <c r="H98" s="128"/>
      <c r="I98" s="313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</row>
    <row r="99" spans="1:26" ht="15.75" customHeight="1" x14ac:dyDescent="0.35">
      <c r="A99" s="220"/>
      <c r="B99" s="128"/>
      <c r="C99" s="128"/>
      <c r="D99" s="128"/>
      <c r="E99" s="128"/>
      <c r="F99" s="128"/>
      <c r="G99" s="128"/>
      <c r="H99" s="128"/>
      <c r="I99" s="313"/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0"/>
    </row>
    <row r="100" spans="1:26" ht="15.75" customHeight="1" x14ac:dyDescent="0.35">
      <c r="A100" s="220"/>
      <c r="B100" s="128"/>
      <c r="C100" s="128"/>
      <c r="D100" s="128"/>
      <c r="E100" s="128"/>
      <c r="F100" s="128"/>
      <c r="G100" s="128"/>
      <c r="H100" s="128"/>
      <c r="I100" s="313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</row>
    <row r="101" spans="1:26" ht="15.75" customHeight="1" x14ac:dyDescent="0.35">
      <c r="A101" s="220"/>
      <c r="B101" s="128"/>
      <c r="C101" s="128"/>
      <c r="D101" s="128"/>
      <c r="E101" s="128"/>
      <c r="F101" s="128"/>
      <c r="G101" s="128"/>
      <c r="H101" s="128"/>
      <c r="I101" s="313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</row>
    <row r="102" spans="1:26" ht="15.75" customHeight="1" x14ac:dyDescent="0.35">
      <c r="A102" s="220"/>
      <c r="B102" s="128"/>
      <c r="C102" s="128"/>
      <c r="D102" s="128"/>
      <c r="E102" s="128"/>
      <c r="F102" s="128"/>
      <c r="G102" s="128"/>
      <c r="H102" s="128"/>
      <c r="I102" s="313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</row>
    <row r="103" spans="1:26" ht="15.75" customHeight="1" x14ac:dyDescent="0.35">
      <c r="A103" s="220"/>
      <c r="B103" s="128"/>
      <c r="C103" s="128"/>
      <c r="D103" s="128"/>
      <c r="E103" s="128"/>
      <c r="F103" s="128"/>
      <c r="G103" s="128"/>
      <c r="H103" s="128"/>
      <c r="I103" s="313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</row>
    <row r="104" spans="1:26" ht="15.75" customHeight="1" x14ac:dyDescent="0.35">
      <c r="A104" s="220"/>
      <c r="B104" s="128"/>
      <c r="C104" s="128"/>
      <c r="D104" s="128"/>
      <c r="E104" s="128"/>
      <c r="F104" s="128"/>
      <c r="G104" s="128"/>
      <c r="H104" s="128"/>
      <c r="I104" s="313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</row>
    <row r="105" spans="1:26" ht="15.75" customHeight="1" x14ac:dyDescent="0.35">
      <c r="A105" s="220"/>
      <c r="B105" s="128"/>
      <c r="C105" s="128"/>
      <c r="D105" s="128"/>
      <c r="E105" s="128"/>
      <c r="F105" s="128"/>
      <c r="G105" s="128"/>
      <c r="H105" s="128"/>
      <c r="I105" s="313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</row>
    <row r="106" spans="1:26" ht="15.75" customHeight="1" x14ac:dyDescent="0.35">
      <c r="A106" s="220"/>
      <c r="B106" s="128"/>
      <c r="C106" s="128"/>
      <c r="D106" s="128"/>
      <c r="E106" s="128"/>
      <c r="F106" s="128"/>
      <c r="G106" s="128"/>
      <c r="H106" s="128"/>
      <c r="I106" s="313"/>
      <c r="J106" s="220"/>
      <c r="K106" s="220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0"/>
    </row>
    <row r="107" spans="1:26" ht="15.75" customHeight="1" x14ac:dyDescent="0.35">
      <c r="A107" s="220"/>
      <c r="B107" s="128"/>
      <c r="C107" s="128"/>
      <c r="D107" s="128"/>
      <c r="E107" s="128"/>
      <c r="F107" s="128"/>
      <c r="G107" s="128"/>
      <c r="H107" s="128"/>
      <c r="I107" s="313"/>
      <c r="J107" s="220"/>
      <c r="K107" s="220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0"/>
    </row>
    <row r="108" spans="1:26" ht="15.75" customHeight="1" x14ac:dyDescent="0.35">
      <c r="A108" s="220"/>
      <c r="B108" s="128"/>
      <c r="C108" s="128"/>
      <c r="D108" s="128"/>
      <c r="E108" s="128"/>
      <c r="F108" s="128"/>
      <c r="G108" s="128"/>
      <c r="H108" s="128"/>
      <c r="I108" s="313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</row>
    <row r="109" spans="1:26" ht="15.75" customHeight="1" x14ac:dyDescent="0.35">
      <c r="A109" s="220"/>
      <c r="B109" s="128"/>
      <c r="C109" s="128"/>
      <c r="D109" s="128"/>
      <c r="E109" s="128"/>
      <c r="F109" s="128"/>
      <c r="G109" s="128"/>
      <c r="H109" s="128"/>
      <c r="I109" s="313"/>
      <c r="J109" s="220"/>
      <c r="K109" s="220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0"/>
      <c r="Z109" s="220"/>
    </row>
    <row r="110" spans="1:26" ht="15.75" customHeight="1" x14ac:dyDescent="0.35">
      <c r="A110" s="220"/>
      <c r="B110" s="128"/>
      <c r="C110" s="128"/>
      <c r="D110" s="128"/>
      <c r="E110" s="128"/>
      <c r="F110" s="128"/>
      <c r="G110" s="128"/>
      <c r="H110" s="128"/>
      <c r="I110" s="313"/>
      <c r="J110" s="220"/>
      <c r="K110" s="220"/>
      <c r="L110" s="220"/>
      <c r="M110" s="220"/>
      <c r="N110" s="220"/>
      <c r="O110" s="220"/>
      <c r="P110" s="220"/>
      <c r="Q110" s="220"/>
      <c r="R110" s="220"/>
      <c r="S110" s="220"/>
      <c r="T110" s="220"/>
      <c r="U110" s="220"/>
      <c r="V110" s="220"/>
      <c r="W110" s="220"/>
      <c r="X110" s="220"/>
      <c r="Y110" s="220"/>
      <c r="Z110" s="220"/>
    </row>
    <row r="111" spans="1:26" ht="15.75" customHeight="1" x14ac:dyDescent="0.35">
      <c r="A111" s="220"/>
      <c r="B111" s="128"/>
      <c r="C111" s="128"/>
      <c r="D111" s="128"/>
      <c r="E111" s="128"/>
      <c r="F111" s="128"/>
      <c r="G111" s="128"/>
      <c r="H111" s="128"/>
      <c r="I111" s="313"/>
      <c r="J111" s="220"/>
      <c r="K111" s="220"/>
      <c r="L111" s="220"/>
      <c r="M111" s="220"/>
      <c r="N111" s="220"/>
      <c r="O111" s="220"/>
      <c r="P111" s="220"/>
      <c r="Q111" s="220"/>
      <c r="R111" s="220"/>
      <c r="S111" s="220"/>
      <c r="T111" s="220"/>
      <c r="U111" s="220"/>
      <c r="V111" s="220"/>
      <c r="W111" s="220"/>
      <c r="X111" s="220"/>
      <c r="Y111" s="220"/>
      <c r="Z111" s="220"/>
    </row>
    <row r="112" spans="1:26" ht="15.75" customHeight="1" x14ac:dyDescent="0.35">
      <c r="A112" s="220"/>
      <c r="B112" s="128"/>
      <c r="C112" s="128"/>
      <c r="D112" s="128"/>
      <c r="E112" s="128"/>
      <c r="F112" s="128"/>
      <c r="G112" s="128"/>
      <c r="H112" s="128"/>
      <c r="I112" s="313"/>
      <c r="J112" s="220"/>
      <c r="K112" s="220"/>
      <c r="L112" s="220"/>
      <c r="M112" s="220"/>
      <c r="N112" s="220"/>
      <c r="O112" s="220"/>
      <c r="P112" s="220"/>
      <c r="Q112" s="220"/>
      <c r="R112" s="220"/>
      <c r="S112" s="220"/>
      <c r="T112" s="220"/>
      <c r="U112" s="220"/>
      <c r="V112" s="220"/>
      <c r="W112" s="220"/>
      <c r="X112" s="220"/>
      <c r="Y112" s="220"/>
      <c r="Z112" s="220"/>
    </row>
    <row r="113" spans="1:26" ht="15.75" customHeight="1" x14ac:dyDescent="0.35">
      <c r="A113" s="220"/>
      <c r="B113" s="128"/>
      <c r="C113" s="128"/>
      <c r="D113" s="128"/>
      <c r="E113" s="128"/>
      <c r="F113" s="128"/>
      <c r="G113" s="128"/>
      <c r="H113" s="128"/>
      <c r="I113" s="313"/>
      <c r="J113" s="220"/>
      <c r="K113" s="220"/>
      <c r="L113" s="220"/>
      <c r="M113" s="220"/>
      <c r="N113" s="220"/>
      <c r="O113" s="220"/>
      <c r="P113" s="220"/>
      <c r="Q113" s="220"/>
      <c r="R113" s="220"/>
      <c r="S113" s="220"/>
      <c r="T113" s="220"/>
      <c r="U113" s="220"/>
      <c r="V113" s="220"/>
      <c r="W113" s="220"/>
      <c r="X113" s="220"/>
      <c r="Y113" s="220"/>
      <c r="Z113" s="220"/>
    </row>
    <row r="114" spans="1:26" ht="15.75" customHeight="1" x14ac:dyDescent="0.35">
      <c r="A114" s="220"/>
      <c r="B114" s="128"/>
      <c r="C114" s="128"/>
      <c r="D114" s="128"/>
      <c r="E114" s="128"/>
      <c r="F114" s="128"/>
      <c r="G114" s="128"/>
      <c r="H114" s="128"/>
      <c r="I114" s="313"/>
      <c r="J114" s="220"/>
      <c r="K114" s="220"/>
      <c r="L114" s="220"/>
      <c r="M114" s="220"/>
      <c r="N114" s="220"/>
      <c r="O114" s="220"/>
      <c r="P114" s="220"/>
      <c r="Q114" s="220"/>
      <c r="R114" s="220"/>
      <c r="S114" s="220"/>
      <c r="T114" s="220"/>
      <c r="U114" s="220"/>
      <c r="V114" s="220"/>
      <c r="W114" s="220"/>
      <c r="X114" s="220"/>
      <c r="Y114" s="220"/>
      <c r="Z114" s="220"/>
    </row>
    <row r="115" spans="1:26" ht="15.75" customHeight="1" x14ac:dyDescent="0.35">
      <c r="A115" s="220"/>
      <c r="B115" s="128"/>
      <c r="C115" s="128"/>
      <c r="D115" s="128"/>
      <c r="E115" s="128"/>
      <c r="F115" s="128"/>
      <c r="G115" s="128"/>
      <c r="H115" s="128"/>
      <c r="I115" s="313"/>
      <c r="J115" s="220"/>
      <c r="K115" s="220"/>
      <c r="L115" s="220"/>
      <c r="M115" s="220"/>
      <c r="N115" s="220"/>
      <c r="O115" s="220"/>
      <c r="P115" s="220"/>
      <c r="Q115" s="220"/>
      <c r="R115" s="220"/>
      <c r="S115" s="220"/>
      <c r="T115" s="220"/>
      <c r="U115" s="220"/>
      <c r="V115" s="220"/>
      <c r="W115" s="220"/>
      <c r="X115" s="220"/>
      <c r="Y115" s="220"/>
      <c r="Z115" s="220"/>
    </row>
    <row r="116" spans="1:26" ht="15.75" customHeight="1" x14ac:dyDescent="0.35">
      <c r="A116" s="220"/>
      <c r="B116" s="128"/>
      <c r="C116" s="128"/>
      <c r="D116" s="128"/>
      <c r="E116" s="128"/>
      <c r="F116" s="128"/>
      <c r="G116" s="128"/>
      <c r="H116" s="128"/>
      <c r="I116" s="313"/>
      <c r="J116" s="220"/>
      <c r="K116" s="220"/>
      <c r="L116" s="220"/>
      <c r="M116" s="220"/>
      <c r="N116" s="220"/>
      <c r="O116" s="220"/>
      <c r="P116" s="220"/>
      <c r="Q116" s="220"/>
      <c r="R116" s="220"/>
      <c r="S116" s="220"/>
      <c r="T116" s="220"/>
      <c r="U116" s="220"/>
      <c r="V116" s="220"/>
      <c r="W116" s="220"/>
      <c r="X116" s="220"/>
      <c r="Y116" s="220"/>
      <c r="Z116" s="220"/>
    </row>
    <row r="117" spans="1:26" ht="15.75" customHeight="1" x14ac:dyDescent="0.35">
      <c r="A117" s="220"/>
      <c r="B117" s="128"/>
      <c r="C117" s="128"/>
      <c r="D117" s="128"/>
      <c r="E117" s="128"/>
      <c r="F117" s="128"/>
      <c r="G117" s="128"/>
      <c r="H117" s="128"/>
      <c r="I117" s="313"/>
      <c r="J117" s="220"/>
      <c r="K117" s="220"/>
      <c r="L117" s="220"/>
      <c r="M117" s="220"/>
      <c r="N117" s="220"/>
      <c r="O117" s="220"/>
      <c r="P117" s="220"/>
      <c r="Q117" s="220"/>
      <c r="R117" s="220"/>
      <c r="S117" s="220"/>
      <c r="T117" s="220"/>
      <c r="U117" s="220"/>
      <c r="V117" s="220"/>
      <c r="W117" s="220"/>
      <c r="X117" s="220"/>
      <c r="Y117" s="220"/>
      <c r="Z117" s="220"/>
    </row>
    <row r="118" spans="1:26" ht="15.75" customHeight="1" x14ac:dyDescent="0.35">
      <c r="A118" s="220"/>
      <c r="B118" s="128"/>
      <c r="C118" s="128"/>
      <c r="D118" s="128"/>
      <c r="E118" s="128"/>
      <c r="F118" s="128"/>
      <c r="G118" s="128"/>
      <c r="H118" s="128"/>
      <c r="I118" s="313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20"/>
      <c r="U118" s="220"/>
      <c r="V118" s="220"/>
      <c r="W118" s="220"/>
      <c r="X118" s="220"/>
      <c r="Y118" s="220"/>
      <c r="Z118" s="220"/>
    </row>
    <row r="119" spans="1:26" ht="15.75" customHeight="1" x14ac:dyDescent="0.35">
      <c r="A119" s="220"/>
      <c r="B119" s="128"/>
      <c r="C119" s="128"/>
      <c r="D119" s="128"/>
      <c r="E119" s="128"/>
      <c r="F119" s="128"/>
      <c r="G119" s="128"/>
      <c r="H119" s="128"/>
      <c r="I119" s="313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</row>
    <row r="120" spans="1:26" ht="15.75" customHeight="1" x14ac:dyDescent="0.35">
      <c r="A120" s="220"/>
      <c r="B120" s="128"/>
      <c r="C120" s="128"/>
      <c r="D120" s="128"/>
      <c r="E120" s="128"/>
      <c r="F120" s="128"/>
      <c r="G120" s="128"/>
      <c r="H120" s="128"/>
      <c r="I120" s="313"/>
      <c r="J120" s="220"/>
      <c r="K120" s="220"/>
      <c r="L120" s="220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  <c r="W120" s="220"/>
      <c r="X120" s="220"/>
      <c r="Y120" s="220"/>
      <c r="Z120" s="220"/>
    </row>
    <row r="121" spans="1:26" ht="15.75" customHeight="1" x14ac:dyDescent="0.35">
      <c r="A121" s="220"/>
      <c r="B121" s="128"/>
      <c r="C121" s="128"/>
      <c r="D121" s="128"/>
      <c r="E121" s="128"/>
      <c r="F121" s="128"/>
      <c r="G121" s="128"/>
      <c r="H121" s="128"/>
      <c r="I121" s="313"/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20"/>
      <c r="W121" s="220"/>
      <c r="X121" s="220"/>
      <c r="Y121" s="220"/>
      <c r="Z121" s="220"/>
    </row>
    <row r="122" spans="1:26" ht="15.75" customHeight="1" x14ac:dyDescent="0.35">
      <c r="A122" s="220"/>
      <c r="B122" s="128"/>
      <c r="C122" s="128"/>
      <c r="D122" s="128"/>
      <c r="E122" s="128"/>
      <c r="F122" s="128"/>
      <c r="G122" s="128"/>
      <c r="H122" s="128"/>
      <c r="I122" s="313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20"/>
      <c r="U122" s="220"/>
      <c r="V122" s="220"/>
      <c r="W122" s="220"/>
      <c r="X122" s="220"/>
      <c r="Y122" s="220"/>
      <c r="Z122" s="220"/>
    </row>
    <row r="123" spans="1:26" ht="15.75" customHeight="1" x14ac:dyDescent="0.35">
      <c r="A123" s="220"/>
      <c r="B123" s="128"/>
      <c r="C123" s="128"/>
      <c r="D123" s="128"/>
      <c r="E123" s="128"/>
      <c r="F123" s="128"/>
      <c r="G123" s="128"/>
      <c r="H123" s="128"/>
      <c r="I123" s="313"/>
      <c r="J123" s="220"/>
      <c r="K123" s="220"/>
      <c r="L123" s="220"/>
      <c r="M123" s="220"/>
      <c r="N123" s="220"/>
      <c r="O123" s="220"/>
      <c r="P123" s="220"/>
      <c r="Q123" s="220"/>
      <c r="R123" s="220"/>
      <c r="S123" s="220"/>
      <c r="T123" s="220"/>
      <c r="U123" s="220"/>
      <c r="V123" s="220"/>
      <c r="W123" s="220"/>
      <c r="X123" s="220"/>
      <c r="Y123" s="220"/>
      <c r="Z123" s="220"/>
    </row>
    <row r="124" spans="1:26" ht="15.75" customHeight="1" x14ac:dyDescent="0.35">
      <c r="A124" s="220"/>
      <c r="B124" s="128"/>
      <c r="C124" s="128"/>
      <c r="D124" s="128"/>
      <c r="E124" s="128"/>
      <c r="F124" s="128"/>
      <c r="G124" s="128"/>
      <c r="H124" s="128"/>
      <c r="I124" s="313"/>
      <c r="J124" s="220"/>
      <c r="K124" s="220"/>
      <c r="L124" s="220"/>
      <c r="M124" s="220"/>
      <c r="N124" s="220"/>
      <c r="O124" s="220"/>
      <c r="P124" s="220"/>
      <c r="Q124" s="220"/>
      <c r="R124" s="220"/>
      <c r="S124" s="220"/>
      <c r="T124" s="220"/>
      <c r="U124" s="220"/>
      <c r="V124" s="220"/>
      <c r="W124" s="220"/>
      <c r="X124" s="220"/>
      <c r="Y124" s="220"/>
      <c r="Z124" s="220"/>
    </row>
    <row r="125" spans="1:26" ht="15.75" customHeight="1" x14ac:dyDescent="0.35">
      <c r="A125" s="220"/>
      <c r="B125" s="128"/>
      <c r="C125" s="128"/>
      <c r="D125" s="128"/>
      <c r="E125" s="128"/>
      <c r="F125" s="128"/>
      <c r="G125" s="128"/>
      <c r="H125" s="128"/>
      <c r="I125" s="313"/>
      <c r="J125" s="220"/>
      <c r="K125" s="220"/>
      <c r="L125" s="220"/>
      <c r="M125" s="220"/>
      <c r="N125" s="220"/>
      <c r="O125" s="220"/>
      <c r="P125" s="220"/>
      <c r="Q125" s="220"/>
      <c r="R125" s="220"/>
      <c r="S125" s="220"/>
      <c r="T125" s="220"/>
      <c r="U125" s="220"/>
      <c r="V125" s="220"/>
      <c r="W125" s="220"/>
      <c r="X125" s="220"/>
      <c r="Y125" s="220"/>
      <c r="Z125" s="220"/>
    </row>
    <row r="126" spans="1:26" ht="15.75" customHeight="1" x14ac:dyDescent="0.35">
      <c r="A126" s="220"/>
      <c r="B126" s="128"/>
      <c r="C126" s="128"/>
      <c r="D126" s="128"/>
      <c r="E126" s="128"/>
      <c r="F126" s="128"/>
      <c r="G126" s="128"/>
      <c r="H126" s="128"/>
      <c r="I126" s="313"/>
      <c r="J126" s="220"/>
      <c r="K126" s="220"/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220"/>
      <c r="W126" s="220"/>
      <c r="X126" s="220"/>
      <c r="Y126" s="220"/>
      <c r="Z126" s="220"/>
    </row>
    <row r="127" spans="1:26" ht="15.75" customHeight="1" x14ac:dyDescent="0.35">
      <c r="A127" s="220"/>
      <c r="B127" s="128"/>
      <c r="C127" s="128"/>
      <c r="D127" s="128"/>
      <c r="E127" s="128"/>
      <c r="F127" s="128"/>
      <c r="G127" s="128"/>
      <c r="H127" s="128"/>
      <c r="I127" s="313"/>
      <c r="J127" s="220"/>
      <c r="K127" s="220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  <c r="V127" s="220"/>
      <c r="W127" s="220"/>
      <c r="X127" s="220"/>
      <c r="Y127" s="220"/>
      <c r="Z127" s="220"/>
    </row>
    <row r="128" spans="1:26" ht="15.75" customHeight="1" x14ac:dyDescent="0.35">
      <c r="A128" s="220"/>
      <c r="B128" s="128"/>
      <c r="C128" s="128"/>
      <c r="D128" s="128"/>
      <c r="E128" s="128"/>
      <c r="F128" s="128"/>
      <c r="G128" s="128"/>
      <c r="H128" s="128"/>
      <c r="I128" s="313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  <c r="Z128" s="220"/>
    </row>
    <row r="129" spans="1:26" ht="15.75" customHeight="1" x14ac:dyDescent="0.35">
      <c r="A129" s="220"/>
      <c r="B129" s="128"/>
      <c r="C129" s="128"/>
      <c r="D129" s="128"/>
      <c r="E129" s="128"/>
      <c r="F129" s="128"/>
      <c r="G129" s="128"/>
      <c r="H129" s="128"/>
      <c r="I129" s="313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</row>
    <row r="130" spans="1:26" ht="15.75" customHeight="1" x14ac:dyDescent="0.35">
      <c r="A130" s="220"/>
      <c r="B130" s="128"/>
      <c r="C130" s="128"/>
      <c r="D130" s="128"/>
      <c r="E130" s="128"/>
      <c r="F130" s="128"/>
      <c r="G130" s="128"/>
      <c r="H130" s="128"/>
      <c r="I130" s="313"/>
      <c r="J130" s="220"/>
      <c r="K130" s="220"/>
      <c r="L130" s="220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  <c r="Z130" s="220"/>
    </row>
    <row r="131" spans="1:26" ht="15.75" customHeight="1" x14ac:dyDescent="0.35">
      <c r="A131" s="220"/>
      <c r="B131" s="128"/>
      <c r="C131" s="128"/>
      <c r="D131" s="128"/>
      <c r="E131" s="128"/>
      <c r="F131" s="128"/>
      <c r="G131" s="128"/>
      <c r="H131" s="128"/>
      <c r="I131" s="313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</row>
    <row r="132" spans="1:26" ht="15.75" customHeight="1" x14ac:dyDescent="0.35">
      <c r="A132" s="220"/>
      <c r="B132" s="128"/>
      <c r="C132" s="128"/>
      <c r="D132" s="128"/>
      <c r="E132" s="128"/>
      <c r="F132" s="128"/>
      <c r="G132" s="128"/>
      <c r="H132" s="128"/>
      <c r="I132" s="313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</row>
    <row r="133" spans="1:26" ht="15.75" customHeight="1" x14ac:dyDescent="0.35">
      <c r="A133" s="220"/>
      <c r="B133" s="128"/>
      <c r="C133" s="128"/>
      <c r="D133" s="128"/>
      <c r="E133" s="128"/>
      <c r="F133" s="128"/>
      <c r="G133" s="128"/>
      <c r="H133" s="128"/>
      <c r="I133" s="313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</row>
    <row r="134" spans="1:26" ht="15.75" customHeight="1" x14ac:dyDescent="0.35">
      <c r="A134" s="220"/>
      <c r="B134" s="128"/>
      <c r="C134" s="128"/>
      <c r="D134" s="128"/>
      <c r="E134" s="128"/>
      <c r="F134" s="128"/>
      <c r="G134" s="128"/>
      <c r="H134" s="128"/>
      <c r="I134" s="313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</row>
    <row r="135" spans="1:26" ht="15.75" customHeight="1" x14ac:dyDescent="0.35">
      <c r="A135" s="220"/>
      <c r="B135" s="128"/>
      <c r="C135" s="128"/>
      <c r="D135" s="128"/>
      <c r="E135" s="128"/>
      <c r="F135" s="128"/>
      <c r="G135" s="128"/>
      <c r="H135" s="128"/>
      <c r="I135" s="313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</row>
    <row r="136" spans="1:26" ht="15.75" customHeight="1" x14ac:dyDescent="0.35">
      <c r="A136" s="220"/>
      <c r="B136" s="128"/>
      <c r="C136" s="128"/>
      <c r="D136" s="128"/>
      <c r="E136" s="128"/>
      <c r="F136" s="128"/>
      <c r="G136" s="128"/>
      <c r="H136" s="128"/>
      <c r="I136" s="313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  <c r="Z136" s="220"/>
    </row>
    <row r="137" spans="1:26" ht="15.75" customHeight="1" x14ac:dyDescent="0.35">
      <c r="A137" s="220"/>
      <c r="B137" s="128"/>
      <c r="C137" s="128"/>
      <c r="D137" s="128"/>
      <c r="E137" s="128"/>
      <c r="F137" s="128"/>
      <c r="G137" s="128"/>
      <c r="H137" s="128"/>
      <c r="I137" s="313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</row>
    <row r="138" spans="1:26" ht="15.75" customHeight="1" x14ac:dyDescent="0.35">
      <c r="A138" s="220"/>
      <c r="B138" s="128"/>
      <c r="C138" s="128"/>
      <c r="D138" s="128"/>
      <c r="E138" s="128"/>
      <c r="F138" s="128"/>
      <c r="G138" s="128"/>
      <c r="H138" s="128"/>
      <c r="I138" s="313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</row>
    <row r="139" spans="1:26" ht="15.75" customHeight="1" x14ac:dyDescent="0.35">
      <c r="A139" s="220"/>
      <c r="B139" s="128"/>
      <c r="C139" s="128"/>
      <c r="D139" s="128"/>
      <c r="E139" s="128"/>
      <c r="F139" s="128"/>
      <c r="G139" s="128"/>
      <c r="H139" s="128"/>
      <c r="I139" s="313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  <c r="Z139" s="220"/>
    </row>
    <row r="140" spans="1:26" ht="15.75" customHeight="1" x14ac:dyDescent="0.35">
      <c r="A140" s="220"/>
      <c r="B140" s="128"/>
      <c r="C140" s="128"/>
      <c r="D140" s="128"/>
      <c r="E140" s="128"/>
      <c r="F140" s="128"/>
      <c r="G140" s="128"/>
      <c r="H140" s="128"/>
      <c r="I140" s="313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</row>
    <row r="141" spans="1:26" ht="15.75" customHeight="1" x14ac:dyDescent="0.35">
      <c r="A141" s="220"/>
      <c r="B141" s="128"/>
      <c r="C141" s="128"/>
      <c r="D141" s="128"/>
      <c r="E141" s="128"/>
      <c r="F141" s="128"/>
      <c r="G141" s="128"/>
      <c r="H141" s="128"/>
      <c r="I141" s="313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</row>
    <row r="142" spans="1:26" ht="15.75" customHeight="1" x14ac:dyDescent="0.35">
      <c r="A142" s="220"/>
      <c r="B142" s="128"/>
      <c r="C142" s="128"/>
      <c r="D142" s="128"/>
      <c r="E142" s="128"/>
      <c r="F142" s="128"/>
      <c r="G142" s="128"/>
      <c r="H142" s="128"/>
      <c r="I142" s="313"/>
      <c r="J142" s="220"/>
      <c r="K142" s="220"/>
      <c r="L142" s="220"/>
      <c r="M142" s="220"/>
      <c r="N142" s="220"/>
      <c r="O142" s="220"/>
      <c r="P142" s="220"/>
      <c r="Q142" s="220"/>
      <c r="R142" s="220"/>
      <c r="S142" s="220"/>
      <c r="T142" s="220"/>
      <c r="U142" s="220"/>
      <c r="V142" s="220"/>
      <c r="W142" s="220"/>
      <c r="X142" s="220"/>
      <c r="Y142" s="220"/>
      <c r="Z142" s="220"/>
    </row>
    <row r="143" spans="1:26" ht="15.75" customHeight="1" x14ac:dyDescent="0.35">
      <c r="A143" s="220"/>
      <c r="B143" s="128"/>
      <c r="C143" s="128"/>
      <c r="D143" s="128"/>
      <c r="E143" s="128"/>
      <c r="F143" s="128"/>
      <c r="G143" s="128"/>
      <c r="H143" s="128"/>
      <c r="I143" s="313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0"/>
      <c r="Y143" s="220"/>
      <c r="Z143" s="220"/>
    </row>
    <row r="144" spans="1:26" ht="15.75" customHeight="1" x14ac:dyDescent="0.35">
      <c r="A144" s="220"/>
      <c r="B144" s="128"/>
      <c r="C144" s="128"/>
      <c r="D144" s="128"/>
      <c r="E144" s="128"/>
      <c r="F144" s="128"/>
      <c r="G144" s="128"/>
      <c r="H144" s="128"/>
      <c r="I144" s="313"/>
      <c r="J144" s="220"/>
      <c r="K144" s="220"/>
      <c r="L144" s="220"/>
      <c r="M144" s="220"/>
      <c r="N144" s="220"/>
      <c r="O144" s="220"/>
      <c r="P144" s="220"/>
      <c r="Q144" s="220"/>
      <c r="R144" s="220"/>
      <c r="S144" s="220"/>
      <c r="T144" s="220"/>
      <c r="U144" s="220"/>
      <c r="V144" s="220"/>
      <c r="W144" s="220"/>
      <c r="X144" s="220"/>
      <c r="Y144" s="220"/>
      <c r="Z144" s="220"/>
    </row>
    <row r="145" spans="1:26" ht="15.75" customHeight="1" x14ac:dyDescent="0.35">
      <c r="A145" s="220"/>
      <c r="B145" s="128"/>
      <c r="C145" s="128"/>
      <c r="D145" s="128"/>
      <c r="E145" s="128"/>
      <c r="F145" s="128"/>
      <c r="G145" s="128"/>
      <c r="H145" s="128"/>
      <c r="I145" s="313"/>
      <c r="J145" s="220"/>
      <c r="K145" s="220"/>
      <c r="L145" s="220"/>
      <c r="M145" s="220"/>
      <c r="N145" s="220"/>
      <c r="O145" s="220"/>
      <c r="P145" s="220"/>
      <c r="Q145" s="220"/>
      <c r="R145" s="220"/>
      <c r="S145" s="220"/>
      <c r="T145" s="220"/>
      <c r="U145" s="220"/>
      <c r="V145" s="220"/>
      <c r="W145" s="220"/>
      <c r="X145" s="220"/>
      <c r="Y145" s="220"/>
      <c r="Z145" s="220"/>
    </row>
    <row r="146" spans="1:26" ht="15.75" customHeight="1" x14ac:dyDescent="0.35">
      <c r="A146" s="220"/>
      <c r="B146" s="128"/>
      <c r="C146" s="128"/>
      <c r="D146" s="128"/>
      <c r="E146" s="128"/>
      <c r="F146" s="128"/>
      <c r="G146" s="128"/>
      <c r="H146" s="128"/>
      <c r="I146" s="313"/>
      <c r="J146" s="220"/>
      <c r="K146" s="220"/>
      <c r="L146" s="220"/>
      <c r="M146" s="220"/>
      <c r="N146" s="220"/>
      <c r="O146" s="220"/>
      <c r="P146" s="220"/>
      <c r="Q146" s="220"/>
      <c r="R146" s="220"/>
      <c r="S146" s="220"/>
      <c r="T146" s="220"/>
      <c r="U146" s="220"/>
      <c r="V146" s="220"/>
      <c r="W146" s="220"/>
      <c r="X146" s="220"/>
      <c r="Y146" s="220"/>
      <c r="Z146" s="220"/>
    </row>
    <row r="147" spans="1:26" ht="15.75" customHeight="1" x14ac:dyDescent="0.35">
      <c r="A147" s="220"/>
      <c r="B147" s="128"/>
      <c r="C147" s="128"/>
      <c r="D147" s="128"/>
      <c r="E147" s="128"/>
      <c r="F147" s="128"/>
      <c r="G147" s="128"/>
      <c r="H147" s="128"/>
      <c r="I147" s="313"/>
      <c r="J147" s="220"/>
      <c r="K147" s="220"/>
      <c r="L147" s="220"/>
      <c r="M147" s="220"/>
      <c r="N147" s="220"/>
      <c r="O147" s="220"/>
      <c r="P147" s="220"/>
      <c r="Q147" s="220"/>
      <c r="R147" s="220"/>
      <c r="S147" s="220"/>
      <c r="T147" s="220"/>
      <c r="U147" s="220"/>
      <c r="V147" s="220"/>
      <c r="W147" s="220"/>
      <c r="X147" s="220"/>
      <c r="Y147" s="220"/>
      <c r="Z147" s="220"/>
    </row>
    <row r="148" spans="1:26" ht="15.75" customHeight="1" x14ac:dyDescent="0.35">
      <c r="A148" s="220"/>
      <c r="B148" s="128"/>
      <c r="C148" s="128"/>
      <c r="D148" s="128"/>
      <c r="E148" s="128"/>
      <c r="F148" s="128"/>
      <c r="G148" s="128"/>
      <c r="H148" s="128"/>
      <c r="I148" s="313"/>
      <c r="J148" s="220"/>
      <c r="K148" s="220"/>
      <c r="L148" s="220"/>
      <c r="M148" s="220"/>
      <c r="N148" s="220"/>
      <c r="O148" s="220"/>
      <c r="P148" s="220"/>
      <c r="Q148" s="220"/>
      <c r="R148" s="220"/>
      <c r="S148" s="220"/>
      <c r="T148" s="220"/>
      <c r="U148" s="220"/>
      <c r="V148" s="220"/>
      <c r="W148" s="220"/>
      <c r="X148" s="220"/>
      <c r="Y148" s="220"/>
      <c r="Z148" s="220"/>
    </row>
    <row r="149" spans="1:26" ht="15.75" customHeight="1" x14ac:dyDescent="0.35">
      <c r="A149" s="220"/>
      <c r="B149" s="128"/>
      <c r="C149" s="128"/>
      <c r="D149" s="128"/>
      <c r="E149" s="128"/>
      <c r="F149" s="128"/>
      <c r="G149" s="128"/>
      <c r="H149" s="128"/>
      <c r="I149" s="313"/>
      <c r="J149" s="220"/>
      <c r="K149" s="220"/>
      <c r="L149" s="220"/>
      <c r="M149" s="220"/>
      <c r="N149" s="220"/>
      <c r="O149" s="220"/>
      <c r="P149" s="220"/>
      <c r="Q149" s="220"/>
      <c r="R149" s="220"/>
      <c r="S149" s="220"/>
      <c r="T149" s="220"/>
      <c r="U149" s="220"/>
      <c r="V149" s="220"/>
      <c r="W149" s="220"/>
      <c r="X149" s="220"/>
      <c r="Y149" s="220"/>
      <c r="Z149" s="220"/>
    </row>
    <row r="150" spans="1:26" ht="15.75" customHeight="1" x14ac:dyDescent="0.35">
      <c r="A150" s="220"/>
      <c r="B150" s="128"/>
      <c r="C150" s="128"/>
      <c r="D150" s="128"/>
      <c r="E150" s="128"/>
      <c r="F150" s="128"/>
      <c r="G150" s="128"/>
      <c r="H150" s="128"/>
      <c r="I150" s="313"/>
      <c r="J150" s="220"/>
      <c r="K150" s="220"/>
      <c r="L150" s="220"/>
      <c r="M150" s="220"/>
      <c r="N150" s="220"/>
      <c r="O150" s="220"/>
      <c r="P150" s="220"/>
      <c r="Q150" s="220"/>
      <c r="R150" s="220"/>
      <c r="S150" s="220"/>
      <c r="T150" s="220"/>
      <c r="U150" s="220"/>
      <c r="V150" s="220"/>
      <c r="W150" s="220"/>
      <c r="X150" s="220"/>
      <c r="Y150" s="220"/>
      <c r="Z150" s="220"/>
    </row>
    <row r="151" spans="1:26" ht="15.75" customHeight="1" x14ac:dyDescent="0.35">
      <c r="A151" s="220"/>
      <c r="B151" s="128"/>
      <c r="C151" s="128"/>
      <c r="D151" s="128"/>
      <c r="E151" s="128"/>
      <c r="F151" s="128"/>
      <c r="G151" s="128"/>
      <c r="H151" s="128"/>
      <c r="I151" s="313"/>
      <c r="J151" s="220"/>
      <c r="K151" s="220"/>
      <c r="L151" s="220"/>
      <c r="M151" s="220"/>
      <c r="N151" s="220"/>
      <c r="O151" s="220"/>
      <c r="P151" s="220"/>
      <c r="Q151" s="220"/>
      <c r="R151" s="220"/>
      <c r="S151" s="220"/>
      <c r="T151" s="220"/>
      <c r="U151" s="220"/>
      <c r="V151" s="220"/>
      <c r="W151" s="220"/>
      <c r="X151" s="220"/>
      <c r="Y151" s="220"/>
      <c r="Z151" s="220"/>
    </row>
    <row r="152" spans="1:26" ht="15.75" customHeight="1" x14ac:dyDescent="0.35">
      <c r="A152" s="220"/>
      <c r="B152" s="128"/>
      <c r="C152" s="128"/>
      <c r="D152" s="128"/>
      <c r="E152" s="128"/>
      <c r="F152" s="128"/>
      <c r="G152" s="128"/>
      <c r="H152" s="128"/>
      <c r="I152" s="313"/>
      <c r="J152" s="220"/>
      <c r="K152" s="220"/>
      <c r="L152" s="220"/>
      <c r="M152" s="220"/>
      <c r="N152" s="220"/>
      <c r="O152" s="220"/>
      <c r="P152" s="220"/>
      <c r="Q152" s="220"/>
      <c r="R152" s="220"/>
      <c r="S152" s="220"/>
      <c r="T152" s="220"/>
      <c r="U152" s="220"/>
      <c r="V152" s="220"/>
      <c r="W152" s="220"/>
      <c r="X152" s="220"/>
      <c r="Y152" s="220"/>
      <c r="Z152" s="220"/>
    </row>
    <row r="153" spans="1:26" ht="15.75" customHeight="1" x14ac:dyDescent="0.35">
      <c r="A153" s="220"/>
      <c r="B153" s="128"/>
      <c r="C153" s="128"/>
      <c r="D153" s="128"/>
      <c r="E153" s="128"/>
      <c r="F153" s="128"/>
      <c r="G153" s="128"/>
      <c r="H153" s="128"/>
      <c r="I153" s="313"/>
      <c r="J153" s="220"/>
      <c r="K153" s="220"/>
      <c r="L153" s="220"/>
      <c r="M153" s="220"/>
      <c r="N153" s="220"/>
      <c r="O153" s="220"/>
      <c r="P153" s="220"/>
      <c r="Q153" s="220"/>
      <c r="R153" s="220"/>
      <c r="S153" s="220"/>
      <c r="T153" s="220"/>
      <c r="U153" s="220"/>
      <c r="V153" s="220"/>
      <c r="W153" s="220"/>
      <c r="X153" s="220"/>
      <c r="Y153" s="220"/>
      <c r="Z153" s="220"/>
    </row>
    <row r="154" spans="1:26" ht="15.75" customHeight="1" x14ac:dyDescent="0.35">
      <c r="A154" s="220"/>
      <c r="B154" s="128"/>
      <c r="C154" s="128"/>
      <c r="D154" s="128"/>
      <c r="E154" s="128"/>
      <c r="F154" s="128"/>
      <c r="G154" s="128"/>
      <c r="H154" s="128"/>
      <c r="I154" s="313"/>
      <c r="J154" s="220"/>
      <c r="K154" s="220"/>
      <c r="L154" s="220"/>
      <c r="M154" s="220"/>
      <c r="N154" s="220"/>
      <c r="O154" s="220"/>
      <c r="P154" s="220"/>
      <c r="Q154" s="220"/>
      <c r="R154" s="220"/>
      <c r="S154" s="220"/>
      <c r="T154" s="220"/>
      <c r="U154" s="220"/>
      <c r="V154" s="220"/>
      <c r="W154" s="220"/>
      <c r="X154" s="220"/>
      <c r="Y154" s="220"/>
      <c r="Z154" s="220"/>
    </row>
    <row r="155" spans="1:26" ht="15.75" customHeight="1" x14ac:dyDescent="0.35">
      <c r="A155" s="220"/>
      <c r="B155" s="128"/>
      <c r="C155" s="128"/>
      <c r="D155" s="128"/>
      <c r="E155" s="128"/>
      <c r="F155" s="128"/>
      <c r="G155" s="128"/>
      <c r="H155" s="128"/>
      <c r="I155" s="313"/>
      <c r="J155" s="220"/>
      <c r="K155" s="220"/>
      <c r="L155" s="220"/>
      <c r="M155" s="220"/>
      <c r="N155" s="220"/>
      <c r="O155" s="220"/>
      <c r="P155" s="220"/>
      <c r="Q155" s="220"/>
      <c r="R155" s="220"/>
      <c r="S155" s="220"/>
      <c r="T155" s="220"/>
      <c r="U155" s="220"/>
      <c r="V155" s="220"/>
      <c r="W155" s="220"/>
      <c r="X155" s="220"/>
      <c r="Y155" s="220"/>
      <c r="Z155" s="220"/>
    </row>
    <row r="156" spans="1:26" ht="15.75" customHeight="1" x14ac:dyDescent="0.35">
      <c r="A156" s="220"/>
      <c r="B156" s="128"/>
      <c r="C156" s="128"/>
      <c r="D156" s="128"/>
      <c r="E156" s="128"/>
      <c r="F156" s="128"/>
      <c r="G156" s="128"/>
      <c r="H156" s="128"/>
      <c r="I156" s="313"/>
      <c r="J156" s="220"/>
      <c r="K156" s="220"/>
      <c r="L156" s="220"/>
      <c r="M156" s="220"/>
      <c r="N156" s="220"/>
      <c r="O156" s="220"/>
      <c r="P156" s="220"/>
      <c r="Q156" s="220"/>
      <c r="R156" s="220"/>
      <c r="S156" s="220"/>
      <c r="T156" s="220"/>
      <c r="U156" s="220"/>
      <c r="V156" s="220"/>
      <c r="W156" s="220"/>
      <c r="X156" s="220"/>
      <c r="Y156" s="220"/>
      <c r="Z156" s="220"/>
    </row>
    <row r="157" spans="1:26" ht="15.75" customHeight="1" x14ac:dyDescent="0.35">
      <c r="A157" s="220"/>
      <c r="B157" s="128"/>
      <c r="C157" s="128"/>
      <c r="D157" s="128"/>
      <c r="E157" s="128"/>
      <c r="F157" s="128"/>
      <c r="G157" s="128"/>
      <c r="H157" s="128"/>
      <c r="I157" s="313"/>
      <c r="J157" s="220"/>
      <c r="K157" s="220"/>
      <c r="L157" s="220"/>
      <c r="M157" s="220"/>
      <c r="N157" s="220"/>
      <c r="O157" s="220"/>
      <c r="P157" s="220"/>
      <c r="Q157" s="220"/>
      <c r="R157" s="220"/>
      <c r="S157" s="220"/>
      <c r="T157" s="220"/>
      <c r="U157" s="220"/>
      <c r="V157" s="220"/>
      <c r="W157" s="220"/>
      <c r="X157" s="220"/>
      <c r="Y157" s="220"/>
      <c r="Z157" s="220"/>
    </row>
    <row r="158" spans="1:26" ht="15.75" customHeight="1" x14ac:dyDescent="0.35">
      <c r="A158" s="220"/>
      <c r="B158" s="128"/>
      <c r="C158" s="128"/>
      <c r="D158" s="128"/>
      <c r="E158" s="128"/>
      <c r="F158" s="128"/>
      <c r="G158" s="128"/>
      <c r="H158" s="128"/>
      <c r="I158" s="313"/>
      <c r="J158" s="220"/>
      <c r="K158" s="220"/>
      <c r="L158" s="220"/>
      <c r="M158" s="220"/>
      <c r="N158" s="220"/>
      <c r="O158" s="220"/>
      <c r="P158" s="220"/>
      <c r="Q158" s="220"/>
      <c r="R158" s="220"/>
      <c r="S158" s="220"/>
      <c r="T158" s="220"/>
      <c r="U158" s="220"/>
      <c r="V158" s="220"/>
      <c r="W158" s="220"/>
      <c r="X158" s="220"/>
      <c r="Y158" s="220"/>
      <c r="Z158" s="220"/>
    </row>
    <row r="159" spans="1:26" ht="15.75" customHeight="1" x14ac:dyDescent="0.35">
      <c r="A159" s="220"/>
      <c r="B159" s="128"/>
      <c r="C159" s="128"/>
      <c r="D159" s="128"/>
      <c r="E159" s="128"/>
      <c r="F159" s="128"/>
      <c r="G159" s="128"/>
      <c r="H159" s="128"/>
      <c r="I159" s="313"/>
      <c r="J159" s="220"/>
      <c r="K159" s="220"/>
      <c r="L159" s="220"/>
      <c r="M159" s="220"/>
      <c r="N159" s="220"/>
      <c r="O159" s="220"/>
      <c r="P159" s="220"/>
      <c r="Q159" s="220"/>
      <c r="R159" s="220"/>
      <c r="S159" s="220"/>
      <c r="T159" s="220"/>
      <c r="U159" s="220"/>
      <c r="V159" s="220"/>
      <c r="W159" s="220"/>
      <c r="X159" s="220"/>
      <c r="Y159" s="220"/>
      <c r="Z159" s="220"/>
    </row>
    <row r="160" spans="1:26" ht="15.75" customHeight="1" x14ac:dyDescent="0.35">
      <c r="A160" s="220"/>
      <c r="B160" s="128"/>
      <c r="C160" s="128"/>
      <c r="D160" s="128"/>
      <c r="E160" s="128"/>
      <c r="F160" s="128"/>
      <c r="G160" s="128"/>
      <c r="H160" s="128"/>
      <c r="I160" s="313"/>
      <c r="J160" s="220"/>
      <c r="K160" s="220"/>
      <c r="L160" s="220"/>
      <c r="M160" s="220"/>
      <c r="N160" s="220"/>
      <c r="O160" s="220"/>
      <c r="P160" s="220"/>
      <c r="Q160" s="220"/>
      <c r="R160" s="220"/>
      <c r="S160" s="220"/>
      <c r="T160" s="220"/>
      <c r="U160" s="220"/>
      <c r="V160" s="220"/>
      <c r="W160" s="220"/>
      <c r="X160" s="220"/>
      <c r="Y160" s="220"/>
      <c r="Z160" s="220"/>
    </row>
    <row r="161" spans="1:26" ht="15.75" customHeight="1" x14ac:dyDescent="0.35">
      <c r="A161" s="220"/>
      <c r="B161" s="128"/>
      <c r="C161" s="128"/>
      <c r="D161" s="128"/>
      <c r="E161" s="128"/>
      <c r="F161" s="128"/>
      <c r="G161" s="128"/>
      <c r="H161" s="128"/>
      <c r="I161" s="313"/>
      <c r="J161" s="220"/>
      <c r="K161" s="220"/>
      <c r="L161" s="220"/>
      <c r="M161" s="220"/>
      <c r="N161" s="220"/>
      <c r="O161" s="220"/>
      <c r="P161" s="220"/>
      <c r="Q161" s="220"/>
      <c r="R161" s="220"/>
      <c r="S161" s="220"/>
      <c r="T161" s="220"/>
      <c r="U161" s="220"/>
      <c r="V161" s="220"/>
      <c r="W161" s="220"/>
      <c r="X161" s="220"/>
      <c r="Y161" s="220"/>
      <c r="Z161" s="220"/>
    </row>
    <row r="162" spans="1:26" ht="15.75" customHeight="1" x14ac:dyDescent="0.35">
      <c r="A162" s="220"/>
      <c r="B162" s="128"/>
      <c r="C162" s="128"/>
      <c r="D162" s="128"/>
      <c r="E162" s="128"/>
      <c r="F162" s="128"/>
      <c r="G162" s="128"/>
      <c r="H162" s="128"/>
      <c r="I162" s="313"/>
      <c r="J162" s="220"/>
      <c r="K162" s="220"/>
      <c r="L162" s="220"/>
      <c r="M162" s="220"/>
      <c r="N162" s="220"/>
      <c r="O162" s="220"/>
      <c r="P162" s="220"/>
      <c r="Q162" s="220"/>
      <c r="R162" s="220"/>
      <c r="S162" s="220"/>
      <c r="T162" s="220"/>
      <c r="U162" s="220"/>
      <c r="V162" s="220"/>
      <c r="W162" s="220"/>
      <c r="X162" s="220"/>
      <c r="Y162" s="220"/>
      <c r="Z162" s="220"/>
    </row>
    <row r="163" spans="1:26" ht="15.75" customHeight="1" x14ac:dyDescent="0.35">
      <c r="A163" s="220"/>
      <c r="B163" s="128"/>
      <c r="C163" s="128"/>
      <c r="D163" s="128"/>
      <c r="E163" s="128"/>
      <c r="F163" s="128"/>
      <c r="G163" s="128"/>
      <c r="H163" s="128"/>
      <c r="I163" s="313"/>
      <c r="J163" s="220"/>
      <c r="K163" s="220"/>
      <c r="L163" s="220"/>
      <c r="M163" s="220"/>
      <c r="N163" s="220"/>
      <c r="O163" s="220"/>
      <c r="P163" s="220"/>
      <c r="Q163" s="220"/>
      <c r="R163" s="220"/>
      <c r="S163" s="220"/>
      <c r="T163" s="220"/>
      <c r="U163" s="220"/>
      <c r="V163" s="220"/>
      <c r="W163" s="220"/>
      <c r="X163" s="220"/>
      <c r="Y163" s="220"/>
      <c r="Z163" s="220"/>
    </row>
    <row r="164" spans="1:26" ht="15.75" customHeight="1" x14ac:dyDescent="0.35">
      <c r="A164" s="220"/>
      <c r="B164" s="128"/>
      <c r="C164" s="128"/>
      <c r="D164" s="128"/>
      <c r="E164" s="128"/>
      <c r="F164" s="128"/>
      <c r="G164" s="128"/>
      <c r="H164" s="128"/>
      <c r="I164" s="313"/>
      <c r="J164" s="220"/>
      <c r="K164" s="220"/>
      <c r="L164" s="220"/>
      <c r="M164" s="220"/>
      <c r="N164" s="220"/>
      <c r="O164" s="220"/>
      <c r="P164" s="220"/>
      <c r="Q164" s="220"/>
      <c r="R164" s="220"/>
      <c r="S164" s="220"/>
      <c r="T164" s="220"/>
      <c r="U164" s="220"/>
      <c r="V164" s="220"/>
      <c r="W164" s="220"/>
      <c r="X164" s="220"/>
      <c r="Y164" s="220"/>
      <c r="Z164" s="220"/>
    </row>
    <row r="165" spans="1:26" ht="15.75" customHeight="1" x14ac:dyDescent="0.35">
      <c r="A165" s="220"/>
      <c r="B165" s="128"/>
      <c r="C165" s="128"/>
      <c r="D165" s="128"/>
      <c r="E165" s="128"/>
      <c r="F165" s="128"/>
      <c r="G165" s="128"/>
      <c r="H165" s="128"/>
      <c r="I165" s="313"/>
      <c r="J165" s="220"/>
      <c r="K165" s="220"/>
      <c r="L165" s="220"/>
      <c r="M165" s="220"/>
      <c r="N165" s="220"/>
      <c r="O165" s="220"/>
      <c r="P165" s="220"/>
      <c r="Q165" s="220"/>
      <c r="R165" s="220"/>
      <c r="S165" s="220"/>
      <c r="T165" s="220"/>
      <c r="U165" s="220"/>
      <c r="V165" s="220"/>
      <c r="W165" s="220"/>
      <c r="X165" s="220"/>
      <c r="Y165" s="220"/>
      <c r="Z165" s="220"/>
    </row>
    <row r="166" spans="1:26" ht="15.75" customHeight="1" x14ac:dyDescent="0.35">
      <c r="A166" s="220"/>
      <c r="B166" s="128"/>
      <c r="C166" s="128"/>
      <c r="D166" s="128"/>
      <c r="E166" s="128"/>
      <c r="F166" s="128"/>
      <c r="G166" s="128"/>
      <c r="H166" s="128"/>
      <c r="I166" s="313"/>
      <c r="J166" s="220"/>
      <c r="K166" s="220"/>
      <c r="L166" s="220"/>
      <c r="M166" s="220"/>
      <c r="N166" s="220"/>
      <c r="O166" s="220"/>
      <c r="P166" s="220"/>
      <c r="Q166" s="220"/>
      <c r="R166" s="220"/>
      <c r="S166" s="220"/>
      <c r="T166" s="220"/>
      <c r="U166" s="220"/>
      <c r="V166" s="220"/>
      <c r="W166" s="220"/>
      <c r="X166" s="220"/>
      <c r="Y166" s="220"/>
      <c r="Z166" s="220"/>
    </row>
    <row r="167" spans="1:26" ht="15.75" customHeight="1" x14ac:dyDescent="0.35">
      <c r="A167" s="220"/>
      <c r="B167" s="128"/>
      <c r="C167" s="128"/>
      <c r="D167" s="128"/>
      <c r="E167" s="128"/>
      <c r="F167" s="128"/>
      <c r="G167" s="128"/>
      <c r="H167" s="128"/>
      <c r="I167" s="313"/>
      <c r="J167" s="220"/>
      <c r="K167" s="220"/>
      <c r="L167" s="220"/>
      <c r="M167" s="220"/>
      <c r="N167" s="220"/>
      <c r="O167" s="220"/>
      <c r="P167" s="220"/>
      <c r="Q167" s="220"/>
      <c r="R167" s="220"/>
      <c r="S167" s="220"/>
      <c r="T167" s="220"/>
      <c r="U167" s="220"/>
      <c r="V167" s="220"/>
      <c r="W167" s="220"/>
      <c r="X167" s="220"/>
      <c r="Y167" s="220"/>
      <c r="Z167" s="220"/>
    </row>
    <row r="168" spans="1:26" ht="15.75" customHeight="1" x14ac:dyDescent="0.35">
      <c r="A168" s="220"/>
      <c r="B168" s="128"/>
      <c r="C168" s="128"/>
      <c r="D168" s="128"/>
      <c r="E168" s="128"/>
      <c r="F168" s="128"/>
      <c r="G168" s="128"/>
      <c r="H168" s="128"/>
      <c r="I168" s="313"/>
      <c r="J168" s="220"/>
      <c r="K168" s="220"/>
      <c r="L168" s="220"/>
      <c r="M168" s="220"/>
      <c r="N168" s="220"/>
      <c r="O168" s="220"/>
      <c r="P168" s="220"/>
      <c r="Q168" s="220"/>
      <c r="R168" s="220"/>
      <c r="S168" s="220"/>
      <c r="T168" s="220"/>
      <c r="U168" s="220"/>
      <c r="V168" s="220"/>
      <c r="W168" s="220"/>
      <c r="X168" s="220"/>
      <c r="Y168" s="220"/>
      <c r="Z168" s="220"/>
    </row>
    <row r="169" spans="1:26" ht="15.75" customHeight="1" x14ac:dyDescent="0.35">
      <c r="A169" s="220"/>
      <c r="B169" s="128"/>
      <c r="C169" s="128"/>
      <c r="D169" s="128"/>
      <c r="E169" s="128"/>
      <c r="F169" s="128"/>
      <c r="G169" s="128"/>
      <c r="H169" s="128"/>
      <c r="I169" s="313"/>
      <c r="J169" s="220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220"/>
      <c r="W169" s="220"/>
      <c r="X169" s="220"/>
      <c r="Y169" s="220"/>
      <c r="Z169" s="220"/>
    </row>
    <row r="170" spans="1:26" ht="15.75" customHeight="1" x14ac:dyDescent="0.35">
      <c r="A170" s="220"/>
      <c r="B170" s="128"/>
      <c r="C170" s="128"/>
      <c r="D170" s="128"/>
      <c r="E170" s="128"/>
      <c r="F170" s="128"/>
      <c r="G170" s="128"/>
      <c r="H170" s="128"/>
      <c r="I170" s="313"/>
      <c r="J170" s="220"/>
      <c r="K170" s="220"/>
      <c r="L170" s="220"/>
      <c r="M170" s="220"/>
      <c r="N170" s="220"/>
      <c r="O170" s="220"/>
      <c r="P170" s="220"/>
      <c r="Q170" s="220"/>
      <c r="R170" s="220"/>
      <c r="S170" s="220"/>
      <c r="T170" s="220"/>
      <c r="U170" s="220"/>
      <c r="V170" s="220"/>
      <c r="W170" s="220"/>
      <c r="X170" s="220"/>
      <c r="Y170" s="220"/>
      <c r="Z170" s="220"/>
    </row>
    <row r="171" spans="1:26" ht="15.75" customHeight="1" x14ac:dyDescent="0.35">
      <c r="A171" s="220"/>
      <c r="B171" s="128"/>
      <c r="C171" s="128"/>
      <c r="D171" s="128"/>
      <c r="E171" s="128"/>
      <c r="F171" s="128"/>
      <c r="G171" s="128"/>
      <c r="H171" s="128"/>
      <c r="I171" s="313"/>
      <c r="J171" s="220"/>
      <c r="K171" s="220"/>
      <c r="L171" s="220"/>
      <c r="M171" s="220"/>
      <c r="N171" s="220"/>
      <c r="O171" s="220"/>
      <c r="P171" s="220"/>
      <c r="Q171" s="220"/>
      <c r="R171" s="220"/>
      <c r="S171" s="220"/>
      <c r="T171" s="220"/>
      <c r="U171" s="220"/>
      <c r="V171" s="220"/>
      <c r="W171" s="220"/>
      <c r="X171" s="220"/>
      <c r="Y171" s="220"/>
      <c r="Z171" s="220"/>
    </row>
    <row r="172" spans="1:26" ht="15.75" customHeight="1" x14ac:dyDescent="0.35">
      <c r="A172" s="220"/>
      <c r="B172" s="128"/>
      <c r="C172" s="128"/>
      <c r="D172" s="128"/>
      <c r="E172" s="128"/>
      <c r="F172" s="128"/>
      <c r="G172" s="128"/>
      <c r="H172" s="128"/>
      <c r="I172" s="313"/>
      <c r="J172" s="220"/>
      <c r="K172" s="220"/>
      <c r="L172" s="220"/>
      <c r="M172" s="220"/>
      <c r="N172" s="220"/>
      <c r="O172" s="220"/>
      <c r="P172" s="220"/>
      <c r="Q172" s="220"/>
      <c r="R172" s="220"/>
      <c r="S172" s="220"/>
      <c r="T172" s="220"/>
      <c r="U172" s="220"/>
      <c r="V172" s="220"/>
      <c r="W172" s="220"/>
      <c r="X172" s="220"/>
      <c r="Y172" s="220"/>
      <c r="Z172" s="220"/>
    </row>
    <row r="173" spans="1:26" ht="15.75" customHeight="1" x14ac:dyDescent="0.35">
      <c r="A173" s="220"/>
      <c r="B173" s="128"/>
      <c r="C173" s="128"/>
      <c r="D173" s="128"/>
      <c r="E173" s="128"/>
      <c r="F173" s="128"/>
      <c r="G173" s="128"/>
      <c r="H173" s="128"/>
      <c r="I173" s="313"/>
      <c r="J173" s="220"/>
      <c r="K173" s="220"/>
      <c r="L173" s="220"/>
      <c r="M173" s="220"/>
      <c r="N173" s="220"/>
      <c r="O173" s="220"/>
      <c r="P173" s="220"/>
      <c r="Q173" s="220"/>
      <c r="R173" s="220"/>
      <c r="S173" s="220"/>
      <c r="T173" s="220"/>
      <c r="U173" s="220"/>
      <c r="V173" s="220"/>
      <c r="W173" s="220"/>
      <c r="X173" s="220"/>
      <c r="Y173" s="220"/>
      <c r="Z173" s="220"/>
    </row>
    <row r="174" spans="1:26" ht="15.75" customHeight="1" x14ac:dyDescent="0.35">
      <c r="A174" s="220"/>
      <c r="B174" s="128"/>
      <c r="C174" s="128"/>
      <c r="D174" s="128"/>
      <c r="E174" s="128"/>
      <c r="F174" s="128"/>
      <c r="G174" s="128"/>
      <c r="H174" s="128"/>
      <c r="I174" s="313"/>
      <c r="J174" s="220"/>
      <c r="K174" s="220"/>
      <c r="L174" s="220"/>
      <c r="M174" s="220"/>
      <c r="N174" s="220"/>
      <c r="O174" s="220"/>
      <c r="P174" s="220"/>
      <c r="Q174" s="220"/>
      <c r="R174" s="220"/>
      <c r="S174" s="220"/>
      <c r="T174" s="220"/>
      <c r="U174" s="220"/>
      <c r="V174" s="220"/>
      <c r="W174" s="220"/>
      <c r="X174" s="220"/>
      <c r="Y174" s="220"/>
      <c r="Z174" s="220"/>
    </row>
    <row r="175" spans="1:26" ht="15.75" customHeight="1" x14ac:dyDescent="0.35">
      <c r="A175" s="220"/>
      <c r="B175" s="128"/>
      <c r="C175" s="128"/>
      <c r="D175" s="128"/>
      <c r="E175" s="128"/>
      <c r="F175" s="128"/>
      <c r="G175" s="128"/>
      <c r="H175" s="128"/>
      <c r="I175" s="313"/>
      <c r="J175" s="220"/>
      <c r="K175" s="220"/>
      <c r="L175" s="220"/>
      <c r="M175" s="220"/>
      <c r="N175" s="220"/>
      <c r="O175" s="220"/>
      <c r="P175" s="220"/>
      <c r="Q175" s="220"/>
      <c r="R175" s="220"/>
      <c r="S175" s="220"/>
      <c r="T175" s="220"/>
      <c r="U175" s="220"/>
      <c r="V175" s="220"/>
      <c r="W175" s="220"/>
      <c r="X175" s="220"/>
      <c r="Y175" s="220"/>
      <c r="Z175" s="220"/>
    </row>
    <row r="176" spans="1:26" ht="15.75" customHeight="1" x14ac:dyDescent="0.35">
      <c r="A176" s="220"/>
      <c r="B176" s="128"/>
      <c r="C176" s="128"/>
      <c r="D176" s="128"/>
      <c r="E176" s="128"/>
      <c r="F176" s="128"/>
      <c r="G176" s="128"/>
      <c r="H176" s="128"/>
      <c r="I176" s="313"/>
      <c r="J176" s="220"/>
      <c r="K176" s="220"/>
      <c r="L176" s="220"/>
      <c r="M176" s="220"/>
      <c r="N176" s="220"/>
      <c r="O176" s="220"/>
      <c r="P176" s="220"/>
      <c r="Q176" s="220"/>
      <c r="R176" s="220"/>
      <c r="S176" s="220"/>
      <c r="T176" s="220"/>
      <c r="U176" s="220"/>
      <c r="V176" s="220"/>
      <c r="W176" s="220"/>
      <c r="X176" s="220"/>
      <c r="Y176" s="220"/>
      <c r="Z176" s="220"/>
    </row>
    <row r="177" spans="1:26" ht="15.75" customHeight="1" x14ac:dyDescent="0.35">
      <c r="A177" s="220"/>
      <c r="B177" s="128"/>
      <c r="C177" s="128"/>
      <c r="D177" s="128"/>
      <c r="E177" s="128"/>
      <c r="F177" s="128"/>
      <c r="G177" s="128"/>
      <c r="H177" s="128"/>
      <c r="I177" s="313"/>
      <c r="J177" s="220"/>
      <c r="K177" s="220"/>
      <c r="L177" s="220"/>
      <c r="M177" s="220"/>
      <c r="N177" s="220"/>
      <c r="O177" s="220"/>
      <c r="P177" s="220"/>
      <c r="Q177" s="220"/>
      <c r="R177" s="220"/>
      <c r="S177" s="220"/>
      <c r="T177" s="220"/>
      <c r="U177" s="220"/>
      <c r="V177" s="220"/>
      <c r="W177" s="220"/>
      <c r="X177" s="220"/>
      <c r="Y177" s="220"/>
      <c r="Z177" s="220"/>
    </row>
    <row r="178" spans="1:26" ht="15.75" customHeight="1" x14ac:dyDescent="0.35">
      <c r="A178" s="220"/>
      <c r="B178" s="128"/>
      <c r="C178" s="128"/>
      <c r="D178" s="128"/>
      <c r="E178" s="128"/>
      <c r="F178" s="128"/>
      <c r="G178" s="128"/>
      <c r="H178" s="128"/>
      <c r="I178" s="313"/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  <c r="Y178" s="220"/>
      <c r="Z178" s="220"/>
    </row>
    <row r="179" spans="1:26" ht="15.75" customHeight="1" x14ac:dyDescent="0.35">
      <c r="A179" s="220"/>
      <c r="B179" s="128"/>
      <c r="C179" s="128"/>
      <c r="D179" s="128"/>
      <c r="E179" s="128"/>
      <c r="F179" s="128"/>
      <c r="G179" s="128"/>
      <c r="H179" s="128"/>
      <c r="I179" s="313"/>
      <c r="J179" s="220"/>
      <c r="K179" s="220"/>
      <c r="L179" s="220"/>
      <c r="M179" s="220"/>
      <c r="N179" s="220"/>
      <c r="O179" s="220"/>
      <c r="P179" s="220"/>
      <c r="Q179" s="220"/>
      <c r="R179" s="220"/>
      <c r="S179" s="220"/>
      <c r="T179" s="220"/>
      <c r="U179" s="220"/>
      <c r="V179" s="220"/>
      <c r="W179" s="220"/>
      <c r="X179" s="220"/>
      <c r="Y179" s="220"/>
      <c r="Z179" s="220"/>
    </row>
    <row r="180" spans="1:26" ht="15.75" customHeight="1" x14ac:dyDescent="0.35">
      <c r="A180" s="220"/>
      <c r="B180" s="128"/>
      <c r="C180" s="128"/>
      <c r="D180" s="128"/>
      <c r="E180" s="128"/>
      <c r="F180" s="128"/>
      <c r="G180" s="128"/>
      <c r="H180" s="128"/>
      <c r="I180" s="313"/>
      <c r="J180" s="220"/>
      <c r="K180" s="220"/>
      <c r="L180" s="220"/>
      <c r="M180" s="220"/>
      <c r="N180" s="220"/>
      <c r="O180" s="220"/>
      <c r="P180" s="220"/>
      <c r="Q180" s="220"/>
      <c r="R180" s="220"/>
      <c r="S180" s="220"/>
      <c r="T180" s="220"/>
      <c r="U180" s="220"/>
      <c r="V180" s="220"/>
      <c r="W180" s="220"/>
      <c r="X180" s="220"/>
      <c r="Y180" s="220"/>
      <c r="Z180" s="220"/>
    </row>
    <row r="181" spans="1:26" ht="15.75" customHeight="1" x14ac:dyDescent="0.35">
      <c r="A181" s="220"/>
      <c r="B181" s="128"/>
      <c r="C181" s="128"/>
      <c r="D181" s="128"/>
      <c r="E181" s="128"/>
      <c r="F181" s="128"/>
      <c r="G181" s="128"/>
      <c r="H181" s="128"/>
      <c r="I181" s="313"/>
      <c r="J181" s="220"/>
      <c r="K181" s="220"/>
      <c r="L181" s="220"/>
      <c r="M181" s="220"/>
      <c r="N181" s="220"/>
      <c r="O181" s="220"/>
      <c r="P181" s="220"/>
      <c r="Q181" s="220"/>
      <c r="R181" s="220"/>
      <c r="S181" s="220"/>
      <c r="T181" s="220"/>
      <c r="U181" s="220"/>
      <c r="V181" s="220"/>
      <c r="W181" s="220"/>
      <c r="X181" s="220"/>
      <c r="Y181" s="220"/>
      <c r="Z181" s="220"/>
    </row>
    <row r="182" spans="1:26" ht="15.75" customHeight="1" x14ac:dyDescent="0.35">
      <c r="A182" s="220"/>
      <c r="B182" s="128"/>
      <c r="C182" s="128"/>
      <c r="D182" s="128"/>
      <c r="E182" s="128"/>
      <c r="F182" s="128"/>
      <c r="G182" s="128"/>
      <c r="H182" s="128"/>
      <c r="I182" s="313"/>
      <c r="J182" s="220"/>
      <c r="K182" s="220"/>
      <c r="L182" s="220"/>
      <c r="M182" s="220"/>
      <c r="N182" s="220"/>
      <c r="O182" s="220"/>
      <c r="P182" s="220"/>
      <c r="Q182" s="220"/>
      <c r="R182" s="220"/>
      <c r="S182" s="220"/>
      <c r="T182" s="220"/>
      <c r="U182" s="220"/>
      <c r="V182" s="220"/>
      <c r="W182" s="220"/>
      <c r="X182" s="220"/>
      <c r="Y182" s="220"/>
      <c r="Z182" s="220"/>
    </row>
    <row r="183" spans="1:26" ht="15.75" customHeight="1" x14ac:dyDescent="0.35">
      <c r="A183" s="220"/>
      <c r="B183" s="128"/>
      <c r="C183" s="128"/>
      <c r="D183" s="128"/>
      <c r="E183" s="128"/>
      <c r="F183" s="128"/>
      <c r="G183" s="128"/>
      <c r="H183" s="128"/>
      <c r="I183" s="313"/>
      <c r="J183" s="220"/>
      <c r="K183" s="220"/>
      <c r="L183" s="220"/>
      <c r="M183" s="220"/>
      <c r="N183" s="220"/>
      <c r="O183" s="220"/>
      <c r="P183" s="220"/>
      <c r="Q183" s="220"/>
      <c r="R183" s="220"/>
      <c r="S183" s="220"/>
      <c r="T183" s="220"/>
      <c r="U183" s="220"/>
      <c r="V183" s="220"/>
      <c r="W183" s="220"/>
      <c r="X183" s="220"/>
      <c r="Y183" s="220"/>
      <c r="Z183" s="220"/>
    </row>
    <row r="184" spans="1:26" ht="15.75" customHeight="1" x14ac:dyDescent="0.35">
      <c r="A184" s="220"/>
      <c r="B184" s="128"/>
      <c r="C184" s="128"/>
      <c r="D184" s="128"/>
      <c r="E184" s="128"/>
      <c r="F184" s="128"/>
      <c r="G184" s="128"/>
      <c r="H184" s="128"/>
      <c r="I184" s="313"/>
      <c r="J184" s="220"/>
      <c r="K184" s="220"/>
      <c r="L184" s="220"/>
      <c r="M184" s="220"/>
      <c r="N184" s="220"/>
      <c r="O184" s="220"/>
      <c r="P184" s="220"/>
      <c r="Q184" s="220"/>
      <c r="R184" s="220"/>
      <c r="S184" s="220"/>
      <c r="T184" s="220"/>
      <c r="U184" s="220"/>
      <c r="V184" s="220"/>
      <c r="W184" s="220"/>
      <c r="X184" s="220"/>
      <c r="Y184" s="220"/>
      <c r="Z184" s="220"/>
    </row>
    <row r="185" spans="1:26" ht="15.75" customHeight="1" x14ac:dyDescent="0.35">
      <c r="A185" s="220"/>
      <c r="B185" s="128"/>
      <c r="C185" s="128"/>
      <c r="D185" s="128"/>
      <c r="E185" s="128"/>
      <c r="F185" s="128"/>
      <c r="G185" s="128"/>
      <c r="H185" s="128"/>
      <c r="I185" s="313"/>
      <c r="J185" s="220"/>
      <c r="K185" s="220"/>
      <c r="L185" s="220"/>
      <c r="M185" s="220"/>
      <c r="N185" s="220"/>
      <c r="O185" s="220"/>
      <c r="P185" s="220"/>
      <c r="Q185" s="220"/>
      <c r="R185" s="220"/>
      <c r="S185" s="220"/>
      <c r="T185" s="220"/>
      <c r="U185" s="220"/>
      <c r="V185" s="220"/>
      <c r="W185" s="220"/>
      <c r="X185" s="220"/>
      <c r="Y185" s="220"/>
      <c r="Z185" s="220"/>
    </row>
    <row r="186" spans="1:26" ht="15.75" customHeight="1" x14ac:dyDescent="0.35">
      <c r="A186" s="220"/>
      <c r="B186" s="128"/>
      <c r="C186" s="128"/>
      <c r="D186" s="128"/>
      <c r="E186" s="128"/>
      <c r="F186" s="128"/>
      <c r="G186" s="128"/>
      <c r="H186" s="128"/>
      <c r="I186" s="313"/>
      <c r="J186" s="220"/>
      <c r="K186" s="220"/>
      <c r="L186" s="220"/>
      <c r="M186" s="220"/>
      <c r="N186" s="220"/>
      <c r="O186" s="220"/>
      <c r="P186" s="220"/>
      <c r="Q186" s="220"/>
      <c r="R186" s="220"/>
      <c r="S186" s="220"/>
      <c r="T186" s="220"/>
      <c r="U186" s="220"/>
      <c r="V186" s="220"/>
      <c r="W186" s="220"/>
      <c r="X186" s="220"/>
      <c r="Y186" s="220"/>
      <c r="Z186" s="220"/>
    </row>
    <row r="187" spans="1:26" ht="15.75" customHeight="1" x14ac:dyDescent="0.35">
      <c r="A187" s="220"/>
      <c r="B187" s="128"/>
      <c r="C187" s="128"/>
      <c r="D187" s="128"/>
      <c r="E187" s="128"/>
      <c r="F187" s="128"/>
      <c r="G187" s="128"/>
      <c r="H187" s="128"/>
      <c r="I187" s="313"/>
      <c r="J187" s="220"/>
      <c r="K187" s="220"/>
      <c r="L187" s="220"/>
      <c r="M187" s="220"/>
      <c r="N187" s="220"/>
      <c r="O187" s="220"/>
      <c r="P187" s="220"/>
      <c r="Q187" s="220"/>
      <c r="R187" s="220"/>
      <c r="S187" s="220"/>
      <c r="T187" s="220"/>
      <c r="U187" s="220"/>
      <c r="V187" s="220"/>
      <c r="W187" s="220"/>
      <c r="X187" s="220"/>
      <c r="Y187" s="220"/>
      <c r="Z187" s="220"/>
    </row>
    <row r="188" spans="1:26" ht="15.75" customHeight="1" x14ac:dyDescent="0.35">
      <c r="A188" s="220"/>
      <c r="B188" s="128"/>
      <c r="C188" s="128"/>
      <c r="D188" s="128"/>
      <c r="E188" s="128"/>
      <c r="F188" s="128"/>
      <c r="G188" s="128"/>
      <c r="H188" s="128"/>
      <c r="I188" s="313"/>
      <c r="J188" s="220"/>
      <c r="K188" s="220"/>
      <c r="L188" s="220"/>
      <c r="M188" s="220"/>
      <c r="N188" s="220"/>
      <c r="O188" s="220"/>
      <c r="P188" s="220"/>
      <c r="Q188" s="220"/>
      <c r="R188" s="220"/>
      <c r="S188" s="220"/>
      <c r="T188" s="220"/>
      <c r="U188" s="220"/>
      <c r="V188" s="220"/>
      <c r="W188" s="220"/>
      <c r="X188" s="220"/>
      <c r="Y188" s="220"/>
      <c r="Z188" s="220"/>
    </row>
    <row r="189" spans="1:26" ht="15.75" customHeight="1" x14ac:dyDescent="0.35">
      <c r="A189" s="220"/>
      <c r="B189" s="128"/>
      <c r="C189" s="128"/>
      <c r="D189" s="128"/>
      <c r="E189" s="128"/>
      <c r="F189" s="128"/>
      <c r="G189" s="128"/>
      <c r="H189" s="128"/>
      <c r="I189" s="313"/>
      <c r="J189" s="220"/>
      <c r="K189" s="220"/>
      <c r="L189" s="220"/>
      <c r="M189" s="220"/>
      <c r="N189" s="220"/>
      <c r="O189" s="220"/>
      <c r="P189" s="220"/>
      <c r="Q189" s="220"/>
      <c r="R189" s="220"/>
      <c r="S189" s="220"/>
      <c r="T189" s="220"/>
      <c r="U189" s="220"/>
      <c r="V189" s="220"/>
      <c r="W189" s="220"/>
      <c r="X189" s="220"/>
      <c r="Y189" s="220"/>
      <c r="Z189" s="220"/>
    </row>
    <row r="190" spans="1:26" ht="15.75" customHeight="1" x14ac:dyDescent="0.35">
      <c r="A190" s="220"/>
      <c r="B190" s="128"/>
      <c r="C190" s="128"/>
      <c r="D190" s="128"/>
      <c r="E190" s="128"/>
      <c r="F190" s="128"/>
      <c r="G190" s="128"/>
      <c r="H190" s="128"/>
      <c r="I190" s="313"/>
      <c r="J190" s="220"/>
      <c r="K190" s="220"/>
      <c r="L190" s="220"/>
      <c r="M190" s="220"/>
      <c r="N190" s="220"/>
      <c r="O190" s="220"/>
      <c r="P190" s="220"/>
      <c r="Q190" s="220"/>
      <c r="R190" s="220"/>
      <c r="S190" s="220"/>
      <c r="T190" s="220"/>
      <c r="U190" s="220"/>
      <c r="V190" s="220"/>
      <c r="W190" s="220"/>
      <c r="X190" s="220"/>
      <c r="Y190" s="220"/>
      <c r="Z190" s="220"/>
    </row>
    <row r="191" spans="1:26" ht="15.75" customHeight="1" x14ac:dyDescent="0.35">
      <c r="A191" s="220"/>
      <c r="B191" s="128"/>
      <c r="C191" s="128"/>
      <c r="D191" s="128"/>
      <c r="E191" s="128"/>
      <c r="F191" s="128"/>
      <c r="G191" s="128"/>
      <c r="H191" s="128"/>
      <c r="I191" s="313"/>
      <c r="J191" s="220"/>
      <c r="K191" s="220"/>
      <c r="L191" s="220"/>
      <c r="M191" s="220"/>
      <c r="N191" s="220"/>
      <c r="O191" s="220"/>
      <c r="P191" s="220"/>
      <c r="Q191" s="220"/>
      <c r="R191" s="220"/>
      <c r="S191" s="220"/>
      <c r="T191" s="220"/>
      <c r="U191" s="220"/>
      <c r="V191" s="220"/>
      <c r="W191" s="220"/>
      <c r="X191" s="220"/>
      <c r="Y191" s="220"/>
      <c r="Z191" s="220"/>
    </row>
    <row r="192" spans="1:26" ht="15.75" customHeight="1" x14ac:dyDescent="0.35">
      <c r="A192" s="220"/>
      <c r="B192" s="128"/>
      <c r="C192" s="128"/>
      <c r="D192" s="128"/>
      <c r="E192" s="128"/>
      <c r="F192" s="128"/>
      <c r="G192" s="128"/>
      <c r="H192" s="128"/>
      <c r="I192" s="313"/>
      <c r="J192" s="220"/>
      <c r="K192" s="220"/>
      <c r="L192" s="220"/>
      <c r="M192" s="220"/>
      <c r="N192" s="220"/>
      <c r="O192" s="220"/>
      <c r="P192" s="220"/>
      <c r="Q192" s="220"/>
      <c r="R192" s="220"/>
      <c r="S192" s="220"/>
      <c r="T192" s="220"/>
      <c r="U192" s="220"/>
      <c r="V192" s="220"/>
      <c r="W192" s="220"/>
      <c r="X192" s="220"/>
      <c r="Y192" s="220"/>
      <c r="Z192" s="220"/>
    </row>
    <row r="193" spans="1:26" ht="15.75" customHeight="1" x14ac:dyDescent="0.35">
      <c r="A193" s="220"/>
      <c r="B193" s="128"/>
      <c r="C193" s="128"/>
      <c r="D193" s="128"/>
      <c r="E193" s="128"/>
      <c r="F193" s="128"/>
      <c r="G193" s="128"/>
      <c r="H193" s="128"/>
      <c r="I193" s="313"/>
      <c r="J193" s="220"/>
      <c r="K193" s="220"/>
      <c r="L193" s="220"/>
      <c r="M193" s="220"/>
      <c r="N193" s="220"/>
      <c r="O193" s="220"/>
      <c r="P193" s="220"/>
      <c r="Q193" s="220"/>
      <c r="R193" s="220"/>
      <c r="S193" s="220"/>
      <c r="T193" s="220"/>
      <c r="U193" s="220"/>
      <c r="V193" s="220"/>
      <c r="W193" s="220"/>
      <c r="X193" s="220"/>
      <c r="Y193" s="220"/>
      <c r="Z193" s="220"/>
    </row>
    <row r="194" spans="1:26" ht="15.75" customHeight="1" x14ac:dyDescent="0.35">
      <c r="A194" s="220"/>
      <c r="B194" s="128"/>
      <c r="C194" s="128"/>
      <c r="D194" s="128"/>
      <c r="E194" s="128"/>
      <c r="F194" s="128"/>
      <c r="G194" s="128"/>
      <c r="H194" s="128"/>
      <c r="I194" s="313"/>
      <c r="J194" s="220"/>
      <c r="K194" s="220"/>
      <c r="L194" s="220"/>
      <c r="M194" s="220"/>
      <c r="N194" s="220"/>
      <c r="O194" s="220"/>
      <c r="P194" s="220"/>
      <c r="Q194" s="220"/>
      <c r="R194" s="220"/>
      <c r="S194" s="220"/>
      <c r="T194" s="220"/>
      <c r="U194" s="220"/>
      <c r="V194" s="220"/>
      <c r="W194" s="220"/>
      <c r="X194" s="220"/>
      <c r="Y194" s="220"/>
      <c r="Z194" s="220"/>
    </row>
    <row r="195" spans="1:26" ht="15.75" customHeight="1" x14ac:dyDescent="0.35">
      <c r="A195" s="220"/>
      <c r="B195" s="128"/>
      <c r="C195" s="128"/>
      <c r="D195" s="128"/>
      <c r="E195" s="128"/>
      <c r="F195" s="128"/>
      <c r="G195" s="128"/>
      <c r="H195" s="128"/>
      <c r="I195" s="313"/>
      <c r="J195" s="220"/>
      <c r="K195" s="220"/>
      <c r="L195" s="220"/>
      <c r="M195" s="220"/>
      <c r="N195" s="220"/>
      <c r="O195" s="220"/>
      <c r="P195" s="220"/>
      <c r="Q195" s="220"/>
      <c r="R195" s="220"/>
      <c r="S195" s="220"/>
      <c r="T195" s="220"/>
      <c r="U195" s="220"/>
      <c r="V195" s="220"/>
      <c r="W195" s="220"/>
      <c r="X195" s="220"/>
      <c r="Y195" s="220"/>
      <c r="Z195" s="220"/>
    </row>
    <row r="196" spans="1:26" ht="15.75" customHeight="1" x14ac:dyDescent="0.35">
      <c r="A196" s="220"/>
      <c r="B196" s="128"/>
      <c r="C196" s="128"/>
      <c r="D196" s="128"/>
      <c r="E196" s="128"/>
      <c r="F196" s="128"/>
      <c r="G196" s="128"/>
      <c r="H196" s="128"/>
      <c r="I196" s="313"/>
      <c r="J196" s="220"/>
      <c r="K196" s="220"/>
      <c r="L196" s="220"/>
      <c r="M196" s="220"/>
      <c r="N196" s="220"/>
      <c r="O196" s="220"/>
      <c r="P196" s="220"/>
      <c r="Q196" s="220"/>
      <c r="R196" s="220"/>
      <c r="S196" s="220"/>
      <c r="T196" s="220"/>
      <c r="U196" s="220"/>
      <c r="V196" s="220"/>
      <c r="W196" s="220"/>
      <c r="X196" s="220"/>
      <c r="Y196" s="220"/>
      <c r="Z196" s="220"/>
    </row>
    <row r="197" spans="1:26" ht="15.75" customHeight="1" x14ac:dyDescent="0.35">
      <c r="A197" s="220"/>
      <c r="B197" s="128"/>
      <c r="C197" s="128"/>
      <c r="D197" s="128"/>
      <c r="E197" s="128"/>
      <c r="F197" s="128"/>
      <c r="G197" s="128"/>
      <c r="H197" s="128"/>
      <c r="I197" s="313"/>
      <c r="J197" s="220"/>
      <c r="K197" s="220"/>
      <c r="L197" s="220"/>
      <c r="M197" s="220"/>
      <c r="N197" s="220"/>
      <c r="O197" s="220"/>
      <c r="P197" s="220"/>
      <c r="Q197" s="220"/>
      <c r="R197" s="220"/>
      <c r="S197" s="220"/>
      <c r="T197" s="220"/>
      <c r="U197" s="220"/>
      <c r="V197" s="220"/>
      <c r="W197" s="220"/>
      <c r="X197" s="220"/>
      <c r="Y197" s="220"/>
      <c r="Z197" s="220"/>
    </row>
    <row r="198" spans="1:26" ht="15.75" customHeight="1" x14ac:dyDescent="0.35">
      <c r="A198" s="220"/>
      <c r="B198" s="128"/>
      <c r="C198" s="128"/>
      <c r="D198" s="128"/>
      <c r="E198" s="128"/>
      <c r="F198" s="128"/>
      <c r="G198" s="128"/>
      <c r="H198" s="128"/>
      <c r="I198" s="313"/>
      <c r="J198" s="220"/>
      <c r="K198" s="220"/>
      <c r="L198" s="220"/>
      <c r="M198" s="220"/>
      <c r="N198" s="220"/>
      <c r="O198" s="220"/>
      <c r="P198" s="220"/>
      <c r="Q198" s="220"/>
      <c r="R198" s="220"/>
      <c r="S198" s="220"/>
      <c r="T198" s="220"/>
      <c r="U198" s="220"/>
      <c r="V198" s="220"/>
      <c r="W198" s="220"/>
      <c r="X198" s="220"/>
      <c r="Y198" s="220"/>
      <c r="Z198" s="220"/>
    </row>
    <row r="199" spans="1:26" ht="15.75" customHeight="1" x14ac:dyDescent="0.35">
      <c r="A199" s="220"/>
      <c r="B199" s="128"/>
      <c r="C199" s="128"/>
      <c r="D199" s="128"/>
      <c r="E199" s="128"/>
      <c r="F199" s="128"/>
      <c r="G199" s="128"/>
      <c r="H199" s="128"/>
      <c r="I199" s="313"/>
      <c r="J199" s="220"/>
      <c r="K199" s="220"/>
      <c r="L199" s="220"/>
      <c r="M199" s="220"/>
      <c r="N199" s="220"/>
      <c r="O199" s="220"/>
      <c r="P199" s="220"/>
      <c r="Q199" s="220"/>
      <c r="R199" s="220"/>
      <c r="S199" s="220"/>
      <c r="T199" s="220"/>
      <c r="U199" s="220"/>
      <c r="V199" s="220"/>
      <c r="W199" s="220"/>
      <c r="X199" s="220"/>
      <c r="Y199" s="220"/>
      <c r="Z199" s="220"/>
    </row>
    <row r="200" spans="1:26" ht="15.75" customHeight="1" x14ac:dyDescent="0.35">
      <c r="A200" s="220"/>
      <c r="B200" s="128"/>
      <c r="C200" s="128"/>
      <c r="D200" s="128"/>
      <c r="E200" s="128"/>
      <c r="F200" s="128"/>
      <c r="G200" s="128"/>
      <c r="H200" s="128"/>
      <c r="I200" s="313"/>
      <c r="J200" s="220"/>
      <c r="K200" s="220"/>
      <c r="L200" s="220"/>
      <c r="M200" s="220"/>
      <c r="N200" s="220"/>
      <c r="O200" s="220"/>
      <c r="P200" s="220"/>
      <c r="Q200" s="220"/>
      <c r="R200" s="220"/>
      <c r="S200" s="220"/>
      <c r="T200" s="220"/>
      <c r="U200" s="220"/>
      <c r="V200" s="220"/>
      <c r="W200" s="220"/>
      <c r="X200" s="220"/>
      <c r="Y200" s="220"/>
      <c r="Z200" s="220"/>
    </row>
    <row r="201" spans="1:26" ht="15.75" customHeight="1" x14ac:dyDescent="0.35">
      <c r="A201" s="220"/>
      <c r="B201" s="128"/>
      <c r="C201" s="128"/>
      <c r="D201" s="128"/>
      <c r="E201" s="128"/>
      <c r="F201" s="128"/>
      <c r="G201" s="128"/>
      <c r="H201" s="128"/>
      <c r="I201" s="313"/>
      <c r="J201" s="220"/>
      <c r="K201" s="220"/>
      <c r="L201" s="220"/>
      <c r="M201" s="220"/>
      <c r="N201" s="220"/>
      <c r="O201" s="220"/>
      <c r="P201" s="220"/>
      <c r="Q201" s="220"/>
      <c r="R201" s="220"/>
      <c r="S201" s="220"/>
      <c r="T201" s="220"/>
      <c r="U201" s="220"/>
      <c r="V201" s="220"/>
      <c r="W201" s="220"/>
      <c r="X201" s="220"/>
      <c r="Y201" s="220"/>
      <c r="Z201" s="220"/>
    </row>
    <row r="202" spans="1:26" ht="15.75" customHeight="1" x14ac:dyDescent="0.35">
      <c r="A202" s="220"/>
      <c r="B202" s="128"/>
      <c r="C202" s="128"/>
      <c r="D202" s="128"/>
      <c r="E202" s="128"/>
      <c r="F202" s="128"/>
      <c r="G202" s="128"/>
      <c r="H202" s="128"/>
      <c r="I202" s="313"/>
      <c r="J202" s="220"/>
      <c r="K202" s="220"/>
      <c r="L202" s="220"/>
      <c r="M202" s="220"/>
      <c r="N202" s="220"/>
      <c r="O202" s="220"/>
      <c r="P202" s="220"/>
      <c r="Q202" s="220"/>
      <c r="R202" s="220"/>
      <c r="S202" s="220"/>
      <c r="T202" s="220"/>
      <c r="U202" s="220"/>
      <c r="V202" s="220"/>
      <c r="W202" s="220"/>
      <c r="X202" s="220"/>
      <c r="Y202" s="220"/>
      <c r="Z202" s="220"/>
    </row>
    <row r="203" spans="1:26" ht="15.75" customHeight="1" x14ac:dyDescent="0.35">
      <c r="A203" s="220"/>
      <c r="B203" s="128"/>
      <c r="C203" s="128"/>
      <c r="D203" s="128"/>
      <c r="E203" s="128"/>
      <c r="F203" s="128"/>
      <c r="G203" s="128"/>
      <c r="H203" s="128"/>
      <c r="I203" s="313"/>
      <c r="J203" s="220"/>
      <c r="K203" s="220"/>
      <c r="L203" s="220"/>
      <c r="M203" s="220"/>
      <c r="N203" s="220"/>
      <c r="O203" s="220"/>
      <c r="P203" s="220"/>
      <c r="Q203" s="220"/>
      <c r="R203" s="220"/>
      <c r="S203" s="220"/>
      <c r="T203" s="220"/>
      <c r="U203" s="220"/>
      <c r="V203" s="220"/>
      <c r="W203" s="220"/>
      <c r="X203" s="220"/>
      <c r="Y203" s="220"/>
      <c r="Z203" s="220"/>
    </row>
    <row r="204" spans="1:26" ht="15.75" customHeight="1" x14ac:dyDescent="0.35">
      <c r="A204" s="220"/>
      <c r="B204" s="128"/>
      <c r="C204" s="128"/>
      <c r="D204" s="128"/>
      <c r="E204" s="128"/>
      <c r="F204" s="128"/>
      <c r="G204" s="128"/>
      <c r="H204" s="128"/>
      <c r="I204" s="313"/>
      <c r="J204" s="220"/>
      <c r="K204" s="220"/>
      <c r="L204" s="220"/>
      <c r="M204" s="220"/>
      <c r="N204" s="220"/>
      <c r="O204" s="220"/>
      <c r="P204" s="220"/>
      <c r="Q204" s="220"/>
      <c r="R204" s="220"/>
      <c r="S204" s="220"/>
      <c r="T204" s="220"/>
      <c r="U204" s="220"/>
      <c r="V204" s="220"/>
      <c r="W204" s="220"/>
      <c r="X204" s="220"/>
      <c r="Y204" s="220"/>
      <c r="Z204" s="220"/>
    </row>
    <row r="205" spans="1:26" ht="15.75" customHeight="1" x14ac:dyDescent="0.35">
      <c r="A205" s="220"/>
      <c r="B205" s="128"/>
      <c r="C205" s="128"/>
      <c r="D205" s="128"/>
      <c r="E205" s="128"/>
      <c r="F205" s="128"/>
      <c r="G205" s="128"/>
      <c r="H205" s="128"/>
      <c r="I205" s="313"/>
      <c r="J205" s="220"/>
      <c r="K205" s="220"/>
      <c r="L205" s="220"/>
      <c r="M205" s="220"/>
      <c r="N205" s="220"/>
      <c r="O205" s="220"/>
      <c r="P205" s="220"/>
      <c r="Q205" s="220"/>
      <c r="R205" s="220"/>
      <c r="S205" s="220"/>
      <c r="T205" s="220"/>
      <c r="U205" s="220"/>
      <c r="V205" s="220"/>
      <c r="W205" s="220"/>
      <c r="X205" s="220"/>
      <c r="Y205" s="220"/>
      <c r="Z205" s="220"/>
    </row>
    <row r="206" spans="1:26" ht="15.75" customHeight="1" x14ac:dyDescent="0.35">
      <c r="A206" s="220"/>
      <c r="B206" s="128"/>
      <c r="C206" s="128"/>
      <c r="D206" s="128"/>
      <c r="E206" s="128"/>
      <c r="F206" s="128"/>
      <c r="G206" s="128"/>
      <c r="H206" s="128"/>
      <c r="I206" s="313"/>
      <c r="J206" s="220"/>
      <c r="K206" s="220"/>
      <c r="L206" s="220"/>
      <c r="M206" s="220"/>
      <c r="N206" s="220"/>
      <c r="O206" s="220"/>
      <c r="P206" s="220"/>
      <c r="Q206" s="220"/>
      <c r="R206" s="220"/>
      <c r="S206" s="220"/>
      <c r="T206" s="220"/>
      <c r="U206" s="220"/>
      <c r="V206" s="220"/>
      <c r="W206" s="220"/>
      <c r="X206" s="220"/>
      <c r="Y206" s="220"/>
      <c r="Z206" s="220"/>
    </row>
    <row r="207" spans="1:26" ht="15.75" customHeight="1" x14ac:dyDescent="0.35">
      <c r="A207" s="220"/>
      <c r="B207" s="128"/>
      <c r="C207" s="128"/>
      <c r="D207" s="128"/>
      <c r="E207" s="128"/>
      <c r="F207" s="128"/>
      <c r="G207" s="128"/>
      <c r="H207" s="128"/>
      <c r="I207" s="313"/>
      <c r="J207" s="220"/>
      <c r="K207" s="220"/>
      <c r="L207" s="220"/>
      <c r="M207" s="220"/>
      <c r="N207" s="220"/>
      <c r="O207" s="220"/>
      <c r="P207" s="220"/>
      <c r="Q207" s="220"/>
      <c r="R207" s="220"/>
      <c r="S207" s="220"/>
      <c r="T207" s="220"/>
      <c r="U207" s="220"/>
      <c r="V207" s="220"/>
      <c r="W207" s="220"/>
      <c r="X207" s="220"/>
      <c r="Y207" s="220"/>
      <c r="Z207" s="220"/>
    </row>
    <row r="208" spans="1:26" ht="15.75" customHeight="1" x14ac:dyDescent="0.35">
      <c r="A208" s="220"/>
      <c r="B208" s="128"/>
      <c r="C208" s="128"/>
      <c r="D208" s="128"/>
      <c r="E208" s="128"/>
      <c r="F208" s="128"/>
      <c r="G208" s="128"/>
      <c r="H208" s="128"/>
      <c r="I208" s="313"/>
      <c r="J208" s="220"/>
      <c r="K208" s="220"/>
      <c r="L208" s="220"/>
      <c r="M208" s="220"/>
      <c r="N208" s="220"/>
      <c r="O208" s="220"/>
      <c r="P208" s="220"/>
      <c r="Q208" s="220"/>
      <c r="R208" s="220"/>
      <c r="S208" s="220"/>
      <c r="T208" s="220"/>
      <c r="U208" s="220"/>
      <c r="V208" s="220"/>
      <c r="W208" s="220"/>
      <c r="X208" s="220"/>
      <c r="Y208" s="220"/>
      <c r="Z208" s="220"/>
    </row>
    <row r="209" spans="1:26" ht="15.75" customHeight="1" x14ac:dyDescent="0.35">
      <c r="A209" s="220"/>
      <c r="B209" s="128"/>
      <c r="C209" s="128"/>
      <c r="D209" s="128"/>
      <c r="E209" s="128"/>
      <c r="F209" s="128"/>
      <c r="G209" s="128"/>
      <c r="H209" s="128"/>
      <c r="I209" s="313"/>
      <c r="J209" s="220"/>
      <c r="K209" s="220"/>
      <c r="L209" s="220"/>
      <c r="M209" s="220"/>
      <c r="N209" s="220"/>
      <c r="O209" s="220"/>
      <c r="P209" s="220"/>
      <c r="Q209" s="220"/>
      <c r="R209" s="220"/>
      <c r="S209" s="220"/>
      <c r="T209" s="220"/>
      <c r="U209" s="220"/>
      <c r="V209" s="220"/>
      <c r="W209" s="220"/>
      <c r="X209" s="220"/>
      <c r="Y209" s="220"/>
      <c r="Z209" s="220"/>
    </row>
    <row r="210" spans="1:26" ht="15.75" customHeight="1" x14ac:dyDescent="0.35">
      <c r="A210" s="220"/>
      <c r="B210" s="128"/>
      <c r="C210" s="128"/>
      <c r="D210" s="128"/>
      <c r="E210" s="128"/>
      <c r="F210" s="128"/>
      <c r="G210" s="128"/>
      <c r="H210" s="128"/>
      <c r="I210" s="313"/>
      <c r="J210" s="220"/>
      <c r="K210" s="220"/>
      <c r="L210" s="220"/>
      <c r="M210" s="220"/>
      <c r="N210" s="220"/>
      <c r="O210" s="220"/>
      <c r="P210" s="220"/>
      <c r="Q210" s="220"/>
      <c r="R210" s="220"/>
      <c r="S210" s="220"/>
      <c r="T210" s="220"/>
      <c r="U210" s="220"/>
      <c r="V210" s="220"/>
      <c r="W210" s="220"/>
      <c r="X210" s="220"/>
      <c r="Y210" s="220"/>
      <c r="Z210" s="220"/>
    </row>
    <row r="211" spans="1:26" ht="15.75" customHeight="1" x14ac:dyDescent="0.35">
      <c r="A211" s="220"/>
      <c r="B211" s="128"/>
      <c r="C211" s="128"/>
      <c r="D211" s="128"/>
      <c r="E211" s="128"/>
      <c r="F211" s="128"/>
      <c r="G211" s="128"/>
      <c r="H211" s="128"/>
      <c r="I211" s="313"/>
      <c r="J211" s="220"/>
      <c r="K211" s="220"/>
      <c r="L211" s="220"/>
      <c r="M211" s="220"/>
      <c r="N211" s="220"/>
      <c r="O211" s="220"/>
      <c r="P211" s="220"/>
      <c r="Q211" s="220"/>
      <c r="R211" s="220"/>
      <c r="S211" s="220"/>
      <c r="T211" s="220"/>
      <c r="U211" s="220"/>
      <c r="V211" s="220"/>
      <c r="W211" s="220"/>
      <c r="X211" s="220"/>
      <c r="Y211" s="220"/>
      <c r="Z211" s="220"/>
    </row>
    <row r="212" spans="1:26" ht="15.75" customHeight="1" x14ac:dyDescent="0.35">
      <c r="A212" s="220"/>
      <c r="B212" s="128"/>
      <c r="C212" s="128"/>
      <c r="D212" s="128"/>
      <c r="E212" s="128"/>
      <c r="F212" s="128"/>
      <c r="G212" s="128"/>
      <c r="H212" s="128"/>
      <c r="I212" s="313"/>
      <c r="J212" s="220"/>
      <c r="K212" s="220"/>
      <c r="L212" s="220"/>
      <c r="M212" s="220"/>
      <c r="N212" s="220"/>
      <c r="O212" s="220"/>
      <c r="P212" s="220"/>
      <c r="Q212" s="220"/>
      <c r="R212" s="220"/>
      <c r="S212" s="220"/>
      <c r="T212" s="220"/>
      <c r="U212" s="220"/>
      <c r="V212" s="220"/>
      <c r="W212" s="220"/>
      <c r="X212" s="220"/>
      <c r="Y212" s="220"/>
      <c r="Z212" s="220"/>
    </row>
    <row r="213" spans="1:26" ht="15.75" customHeight="1" x14ac:dyDescent="0.35">
      <c r="A213" s="220"/>
      <c r="B213" s="128"/>
      <c r="C213" s="128"/>
      <c r="D213" s="128"/>
      <c r="E213" s="128"/>
      <c r="F213" s="128"/>
      <c r="G213" s="128"/>
      <c r="H213" s="128"/>
      <c r="I213" s="313"/>
      <c r="J213" s="220"/>
      <c r="K213" s="220"/>
      <c r="L213" s="220"/>
      <c r="M213" s="220"/>
      <c r="N213" s="220"/>
      <c r="O213" s="220"/>
      <c r="P213" s="220"/>
      <c r="Q213" s="220"/>
      <c r="R213" s="220"/>
      <c r="S213" s="220"/>
      <c r="T213" s="220"/>
      <c r="U213" s="220"/>
      <c r="V213" s="220"/>
      <c r="W213" s="220"/>
      <c r="X213" s="220"/>
      <c r="Y213" s="220"/>
      <c r="Z213" s="220"/>
    </row>
    <row r="214" spans="1:26" ht="15.75" customHeight="1" x14ac:dyDescent="0.35">
      <c r="A214" s="220"/>
      <c r="B214" s="128"/>
      <c r="C214" s="128"/>
      <c r="D214" s="128"/>
      <c r="E214" s="128"/>
      <c r="F214" s="128"/>
      <c r="G214" s="128"/>
      <c r="H214" s="128"/>
      <c r="I214" s="313"/>
      <c r="J214" s="220"/>
      <c r="K214" s="220"/>
      <c r="L214" s="220"/>
      <c r="M214" s="220"/>
      <c r="N214" s="220"/>
      <c r="O214" s="220"/>
      <c r="P214" s="220"/>
      <c r="Q214" s="220"/>
      <c r="R214" s="220"/>
      <c r="S214" s="220"/>
      <c r="T214" s="220"/>
      <c r="U214" s="220"/>
      <c r="V214" s="220"/>
      <c r="W214" s="220"/>
      <c r="X214" s="220"/>
      <c r="Y214" s="220"/>
      <c r="Z214" s="220"/>
    </row>
    <row r="215" spans="1:26" ht="15.75" customHeight="1" x14ac:dyDescent="0.35">
      <c r="A215" s="220"/>
      <c r="B215" s="128"/>
      <c r="C215" s="128"/>
      <c r="D215" s="128"/>
      <c r="E215" s="128"/>
      <c r="F215" s="128"/>
      <c r="G215" s="128"/>
      <c r="H215" s="128"/>
      <c r="I215" s="313"/>
      <c r="J215" s="220"/>
      <c r="K215" s="220"/>
      <c r="L215" s="220"/>
      <c r="M215" s="220"/>
      <c r="N215" s="220"/>
      <c r="O215" s="220"/>
      <c r="P215" s="220"/>
      <c r="Q215" s="220"/>
      <c r="R215" s="220"/>
      <c r="S215" s="220"/>
      <c r="T215" s="220"/>
      <c r="U215" s="220"/>
      <c r="V215" s="220"/>
      <c r="W215" s="220"/>
      <c r="X215" s="220"/>
      <c r="Y215" s="220"/>
      <c r="Z215" s="220"/>
    </row>
    <row r="216" spans="1:26" ht="15.75" customHeight="1" x14ac:dyDescent="0.35">
      <c r="A216" s="220"/>
      <c r="B216" s="128"/>
      <c r="C216" s="128"/>
      <c r="D216" s="128"/>
      <c r="E216" s="128"/>
      <c r="F216" s="128"/>
      <c r="G216" s="128"/>
      <c r="H216" s="128"/>
      <c r="I216" s="313"/>
      <c r="J216" s="220"/>
      <c r="K216" s="220"/>
      <c r="L216" s="220"/>
      <c r="M216" s="220"/>
      <c r="N216" s="220"/>
      <c r="O216" s="220"/>
      <c r="P216" s="220"/>
      <c r="Q216" s="220"/>
      <c r="R216" s="220"/>
      <c r="S216" s="220"/>
      <c r="T216" s="220"/>
      <c r="U216" s="220"/>
      <c r="V216" s="220"/>
      <c r="W216" s="220"/>
      <c r="X216" s="220"/>
      <c r="Y216" s="220"/>
      <c r="Z216" s="220"/>
    </row>
    <row r="217" spans="1:26" ht="15.75" customHeight="1" x14ac:dyDescent="0.35">
      <c r="A217" s="220"/>
      <c r="B217" s="128"/>
      <c r="C217" s="128"/>
      <c r="D217" s="128"/>
      <c r="E217" s="128"/>
      <c r="F217" s="128"/>
      <c r="G217" s="128"/>
      <c r="H217" s="128"/>
      <c r="I217" s="313"/>
      <c r="J217" s="220"/>
      <c r="K217" s="220"/>
      <c r="L217" s="220"/>
      <c r="M217" s="220"/>
      <c r="N217" s="220"/>
      <c r="O217" s="220"/>
      <c r="P217" s="220"/>
      <c r="Q217" s="220"/>
      <c r="R217" s="220"/>
      <c r="S217" s="220"/>
      <c r="T217" s="220"/>
      <c r="U217" s="220"/>
      <c r="V217" s="220"/>
      <c r="W217" s="220"/>
      <c r="X217" s="220"/>
      <c r="Y217" s="220"/>
      <c r="Z217" s="220"/>
    </row>
    <row r="218" spans="1:26" ht="15.75" customHeight="1" x14ac:dyDescent="0.35">
      <c r="A218" s="220"/>
      <c r="B218" s="128"/>
      <c r="C218" s="128"/>
      <c r="D218" s="128"/>
      <c r="E218" s="128"/>
      <c r="F218" s="128"/>
      <c r="G218" s="128"/>
      <c r="H218" s="128"/>
      <c r="I218" s="313"/>
      <c r="J218" s="220"/>
      <c r="K218" s="220"/>
      <c r="L218" s="220"/>
      <c r="M218" s="220"/>
      <c r="N218" s="220"/>
      <c r="O218" s="220"/>
      <c r="P218" s="220"/>
      <c r="Q218" s="220"/>
      <c r="R218" s="220"/>
      <c r="S218" s="220"/>
      <c r="T218" s="220"/>
      <c r="U218" s="220"/>
      <c r="V218" s="220"/>
      <c r="W218" s="220"/>
      <c r="X218" s="220"/>
      <c r="Y218" s="220"/>
      <c r="Z218" s="220"/>
    </row>
    <row r="219" spans="1:26" ht="15.75" customHeight="1" x14ac:dyDescent="0.35">
      <c r="A219" s="220"/>
      <c r="B219" s="128"/>
      <c r="C219" s="128"/>
      <c r="D219" s="128"/>
      <c r="E219" s="128"/>
      <c r="F219" s="128"/>
      <c r="G219" s="128"/>
      <c r="H219" s="128"/>
      <c r="I219" s="313"/>
      <c r="J219" s="220"/>
      <c r="K219" s="220"/>
      <c r="L219" s="220"/>
      <c r="M219" s="220"/>
      <c r="N219" s="220"/>
      <c r="O219" s="220"/>
      <c r="P219" s="220"/>
      <c r="Q219" s="220"/>
      <c r="R219" s="220"/>
      <c r="S219" s="220"/>
      <c r="T219" s="220"/>
      <c r="U219" s="220"/>
      <c r="V219" s="220"/>
      <c r="W219" s="220"/>
      <c r="X219" s="220"/>
      <c r="Y219" s="220"/>
      <c r="Z219" s="220"/>
    </row>
    <row r="220" spans="1:26" ht="15.75" customHeight="1" x14ac:dyDescent="0.35">
      <c r="A220" s="220"/>
      <c r="B220" s="128"/>
      <c r="C220" s="128"/>
      <c r="D220" s="128"/>
      <c r="E220" s="128"/>
      <c r="F220" s="128"/>
      <c r="G220" s="128"/>
      <c r="H220" s="128"/>
      <c r="I220" s="313"/>
      <c r="J220" s="220"/>
      <c r="K220" s="220"/>
      <c r="L220" s="220"/>
      <c r="M220" s="220"/>
      <c r="N220" s="220"/>
      <c r="O220" s="220"/>
      <c r="P220" s="220"/>
      <c r="Q220" s="220"/>
      <c r="R220" s="220"/>
      <c r="S220" s="220"/>
      <c r="T220" s="220"/>
      <c r="U220" s="220"/>
      <c r="V220" s="220"/>
      <c r="W220" s="220"/>
      <c r="X220" s="220"/>
      <c r="Y220" s="220"/>
      <c r="Z220" s="220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B19:B20"/>
    <mergeCell ref="C20:H20"/>
  </mergeCells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2022</vt:lpstr>
      <vt:lpstr>Sheet2</vt:lpstr>
      <vt:lpstr>Capaian 2020</vt:lpstr>
      <vt:lpstr>peningkatanpembangunan</vt:lpstr>
      <vt:lpstr>Capaian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 Adam Prakoso</dc:creator>
  <cp:lastModifiedBy>User</cp:lastModifiedBy>
  <dcterms:created xsi:type="dcterms:W3CDTF">2012-07-05T04:41:00Z</dcterms:created>
  <dcterms:modified xsi:type="dcterms:W3CDTF">2023-06-26T03:31:21Z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B8B23C96FDD04D66B4CEEEDAC381A31F</vt:lpwstr>
  </property>
</Properties>
</file>